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115"/>
  </bookViews>
  <sheets>
    <sheet name="свод розничный по всем мупам" sheetId="18" r:id="rId1"/>
  </sheets>
  <definedNames>
    <definedName name="_xlnm.Print_Area" localSheetId="0">'свод розничный по всем мупам'!$A$2:$I$33</definedName>
  </definedNames>
  <calcPr calcId="124519"/>
</workbook>
</file>

<file path=xl/calcChain.xml><?xml version="1.0" encoding="utf-8"?>
<calcChain xmlns="http://schemas.openxmlformats.org/spreadsheetml/2006/main">
  <c r="AK27" i="18"/>
  <c r="AK26"/>
  <c r="AK28"/>
  <c r="AK25"/>
  <c r="AL25" s="1"/>
  <c r="AM25" s="1"/>
  <c r="AK24"/>
  <c r="AK23"/>
  <c r="AK22"/>
  <c r="AK21"/>
  <c r="AL21" s="1"/>
  <c r="AM21" s="1"/>
  <c r="AK20"/>
  <c r="AK19"/>
  <c r="AK18"/>
  <c r="AK17"/>
  <c r="AL17" s="1"/>
  <c r="AM17" s="1"/>
  <c r="AK16"/>
  <c r="AK15"/>
  <c r="AL15" s="1"/>
  <c r="AM15" s="1"/>
  <c r="AK14"/>
  <c r="AK13"/>
  <c r="AL13" s="1"/>
  <c r="AM13" s="1"/>
  <c r="AA28"/>
  <c r="AA25"/>
  <c r="AA24"/>
  <c r="AA23"/>
  <c r="AL23" s="1"/>
  <c r="AM23" s="1"/>
  <c r="AA22"/>
  <c r="AA21"/>
  <c r="AA20"/>
  <c r="AA19"/>
  <c r="AL19" s="1"/>
  <c r="AM19" s="1"/>
  <c r="AA18"/>
  <c r="AA17"/>
  <c r="AA16"/>
  <c r="AA15"/>
  <c r="AA14"/>
  <c r="AA13"/>
  <c r="Q28"/>
  <c r="Q25"/>
  <c r="Q24"/>
  <c r="Q23"/>
  <c r="Q22"/>
  <c r="Q21"/>
  <c r="Q20"/>
  <c r="Q19"/>
  <c r="Q18"/>
  <c r="Q17"/>
  <c r="Q16"/>
  <c r="Q15"/>
  <c r="Q14"/>
  <c r="Q13"/>
  <c r="G14"/>
  <c r="AL14" l="1"/>
  <c r="AM14" s="1"/>
  <c r="AL18"/>
  <c r="AM18" s="1"/>
  <c r="AL22"/>
  <c r="AM22" s="1"/>
  <c r="AL28"/>
  <c r="AM28" s="1"/>
  <c r="AL16"/>
  <c r="AM16" s="1"/>
  <c r="AL20"/>
  <c r="AM20" s="1"/>
  <c r="AL24"/>
  <c r="AM24" s="1"/>
  <c r="AB18"/>
  <c r="AC18" s="1"/>
  <c r="R18"/>
  <c r="S18" s="1"/>
  <c r="AB13"/>
  <c r="AC13" s="1"/>
  <c r="AB15"/>
  <c r="AC15" s="1"/>
  <c r="AB17"/>
  <c r="AC17" s="1"/>
  <c r="AB20"/>
  <c r="AC20" s="1"/>
  <c r="AB22"/>
  <c r="AC22" s="1"/>
  <c r="AB24"/>
  <c r="AC24" s="1"/>
  <c r="AB28"/>
  <c r="AC28" s="1"/>
  <c r="R17"/>
  <c r="S17" s="1"/>
  <c r="AB14"/>
  <c r="AC14" s="1"/>
  <c r="AB16"/>
  <c r="AC16" s="1"/>
  <c r="AB19"/>
  <c r="AC19" s="1"/>
  <c r="AB21"/>
  <c r="AC21" s="1"/>
  <c r="AB23"/>
  <c r="AC23" s="1"/>
  <c r="AB25"/>
  <c r="AC25" s="1"/>
  <c r="R20"/>
  <c r="S20" s="1"/>
  <c r="R16"/>
  <c r="S16" s="1"/>
  <c r="R15"/>
  <c r="S15" s="1"/>
  <c r="R28"/>
  <c r="S28" s="1"/>
  <c r="R24"/>
  <c r="S24" s="1"/>
  <c r="R21"/>
  <c r="S21" s="1"/>
  <c r="R14"/>
  <c r="S14" s="1"/>
  <c r="R25"/>
  <c r="S25" s="1"/>
  <c r="R23"/>
  <c r="S23" s="1"/>
  <c r="R22"/>
  <c r="S22" s="1"/>
  <c r="R19"/>
  <c r="S19" s="1"/>
  <c r="R13"/>
  <c r="S13" s="1"/>
  <c r="I13"/>
  <c r="I14" l="1"/>
  <c r="I15"/>
  <c r="I16"/>
  <c r="I18"/>
  <c r="I19"/>
  <c r="I20"/>
  <c r="I21"/>
  <c r="I22"/>
  <c r="I24"/>
  <c r="I25"/>
  <c r="I28"/>
  <c r="H18"/>
  <c r="H19"/>
  <c r="H20"/>
  <c r="H21"/>
  <c r="H22"/>
  <c r="H24"/>
  <c r="H25"/>
  <c r="H26"/>
  <c r="H27"/>
  <c r="H28"/>
  <c r="H13"/>
  <c r="G16"/>
  <c r="G17"/>
  <c r="G18"/>
  <c r="G19"/>
  <c r="G20"/>
  <c r="G21"/>
  <c r="G22"/>
  <c r="G23"/>
  <c r="G24"/>
  <c r="G25"/>
  <c r="G28"/>
  <c r="G13"/>
  <c r="F14"/>
  <c r="F15"/>
  <c r="F16"/>
  <c r="F17"/>
  <c r="F18"/>
  <c r="F19"/>
  <c r="F20"/>
  <c r="F21"/>
  <c r="F22"/>
  <c r="F23"/>
  <c r="F24"/>
  <c r="F25"/>
  <c r="F28"/>
  <c r="F13"/>
  <c r="E16"/>
  <c r="E17"/>
  <c r="E19"/>
  <c r="E20"/>
  <c r="E21"/>
  <c r="E22"/>
  <c r="E24"/>
  <c r="E28"/>
  <c r="E13"/>
  <c r="D14"/>
  <c r="D15"/>
  <c r="D16"/>
  <c r="D17"/>
  <c r="D18"/>
  <c r="D19"/>
  <c r="D20"/>
  <c r="D21"/>
  <c r="D22"/>
  <c r="D23"/>
  <c r="D25"/>
  <c r="D28"/>
  <c r="D13"/>
  <c r="C14"/>
  <c r="C15"/>
  <c r="C16"/>
  <c r="C17"/>
  <c r="C18"/>
  <c r="C19"/>
  <c r="C20"/>
  <c r="C21"/>
  <c r="C22"/>
  <c r="C23"/>
  <c r="C24"/>
  <c r="C25"/>
  <c r="C26"/>
  <c r="C27"/>
  <c r="C28"/>
  <c r="C13"/>
</calcChain>
</file>

<file path=xl/sharedStrings.xml><?xml version="1.0" encoding="utf-8"?>
<sst xmlns="http://schemas.openxmlformats.org/spreadsheetml/2006/main" count="62" uniqueCount="35">
  <si>
    <t>руб.</t>
  </si>
  <si>
    <t>%</t>
  </si>
  <si>
    <t>Магазин № 45</t>
  </si>
  <si>
    <t>Магазин № 10</t>
  </si>
  <si>
    <t>Магазин № 2</t>
  </si>
  <si>
    <t>Магазин № 5</t>
  </si>
  <si>
    <t>Магазин № 23</t>
  </si>
  <si>
    <t>Сравнительный анализ уровня розничных цен в муниципальных магазинах г. Енисейска</t>
  </si>
  <si>
    <t>Магазин № 28</t>
  </si>
  <si>
    <t>Магазин № 33</t>
  </si>
  <si>
    <t>Макаронные изделия (весовые), 1 кг</t>
  </si>
  <si>
    <t>Крупа рисовая (весовая), 1 кг</t>
  </si>
  <si>
    <t>Крупа гречневая (весовая), 1 кг</t>
  </si>
  <si>
    <t>Масло сливочное, высший сорт, весовое, 1 кг</t>
  </si>
  <si>
    <t>Хлеб белый, 1 сорт</t>
  </si>
  <si>
    <t>Яйцо, 10 яиц ( 1 категория)</t>
  </si>
  <si>
    <t>Сахар, весовой, 1 кг</t>
  </si>
  <si>
    <t>Соль, 1 кг</t>
  </si>
  <si>
    <t>Окорочка куриные, 1 кг</t>
  </si>
  <si>
    <t>Чай Канди Медиум (250 гр.)</t>
  </si>
  <si>
    <t>Картофель, 1 кг</t>
  </si>
  <si>
    <t>Морковь, 1 кг</t>
  </si>
  <si>
    <t>Лук 1 кг</t>
  </si>
  <si>
    <t>Масло подсолнечное рафинированное, 1 л.(отечественное производство,  по минимальной цене)</t>
  </si>
  <si>
    <t>Молоко 2,5 %, 1 л,(производство Марусино детство)</t>
  </si>
  <si>
    <t>Сельдь свежемороженая, тихоокеанская,  1 кг</t>
  </si>
  <si>
    <t>Наименование</t>
  </si>
  <si>
    <t xml:space="preserve"> </t>
  </si>
  <si>
    <t xml:space="preserve">ИЮНЬ  </t>
  </si>
  <si>
    <r>
      <t xml:space="preserve">Изменения средних розничных цен в МУП магазинах за </t>
    </r>
    <r>
      <rPr>
        <b/>
        <sz val="12"/>
        <color theme="1"/>
        <rFont val="Cambria"/>
        <family val="1"/>
        <charset val="204"/>
        <scheme val="major"/>
      </rPr>
      <t>май-июнь 2015г.</t>
    </r>
  </si>
  <si>
    <t>Средняя цена по МУП магазинам за ИЮНЬ, руб.</t>
  </si>
  <si>
    <t xml:space="preserve">ИЮЛЬ  </t>
  </si>
  <si>
    <r>
      <t xml:space="preserve">Изменения средних розничных цен в МУП магазинах за </t>
    </r>
    <r>
      <rPr>
        <b/>
        <sz val="12"/>
        <color theme="1"/>
        <rFont val="Cambria"/>
        <family val="1"/>
        <charset val="204"/>
        <scheme val="major"/>
      </rPr>
      <t>июнь-июль 2015г.</t>
    </r>
  </si>
  <si>
    <t>Средняя цена по МУП магазинам за ИЮЛЬ, руб.</t>
  </si>
  <si>
    <t xml:space="preserve">АВГУСТ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</si>
</sst>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3" borderId="26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7" fontId="5" fillId="3" borderId="4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29"/>
  <sheetViews>
    <sheetView tabSelected="1" zoomScale="71" zoomScaleNormal="71" workbookViewId="0">
      <pane xSplit="2" ySplit="12" topLeftCell="AA13" activePane="bottomRight" state="frozen"/>
      <selection pane="topRight" activeCell="C1" sqref="C1"/>
      <selection pane="bottomLeft" activeCell="A12" sqref="A12"/>
      <selection pane="bottomRight" activeCell="AO28" sqref="AO28"/>
    </sheetView>
  </sheetViews>
  <sheetFormatPr defaultColWidth="9.140625" defaultRowHeight="14.25"/>
  <cols>
    <col min="1" max="1" width="3.7109375" style="1" customWidth="1"/>
    <col min="2" max="2" width="45" style="1" customWidth="1"/>
    <col min="3" max="4" width="9" style="1" hidden="1" customWidth="1"/>
    <col min="5" max="5" width="9.140625" style="1" hidden="1" customWidth="1"/>
    <col min="6" max="7" width="9.28515625" style="1" hidden="1" customWidth="1"/>
    <col min="8" max="8" width="9" style="1" hidden="1" customWidth="1"/>
    <col min="9" max="9" width="10.5703125" style="6" hidden="1" customWidth="1"/>
    <col min="10" max="16384" width="9.140625" style="1"/>
  </cols>
  <sheetData>
    <row r="2" spans="1:39" ht="15" thickBot="1">
      <c r="C2" s="57"/>
      <c r="D2" s="57"/>
      <c r="E2" s="57"/>
      <c r="F2" s="57"/>
      <c r="G2" s="57"/>
      <c r="H2" s="57"/>
      <c r="I2" s="57"/>
    </row>
    <row r="3" spans="1:39" ht="20.25" customHeight="1">
      <c r="A3" s="65" t="s">
        <v>7</v>
      </c>
      <c r="B3" s="66"/>
      <c r="C3" s="66"/>
      <c r="D3" s="66"/>
      <c r="E3" s="66"/>
      <c r="F3" s="66"/>
      <c r="G3" s="66"/>
      <c r="H3" s="66"/>
      <c r="I3" s="66"/>
    </row>
    <row r="4" spans="1:39" ht="8.25" hidden="1" customHeight="1">
      <c r="A4" s="67"/>
      <c r="B4" s="68"/>
      <c r="C4" s="68"/>
      <c r="D4" s="68"/>
      <c r="E4" s="68"/>
      <c r="F4" s="68"/>
      <c r="G4" s="68"/>
      <c r="H4" s="68"/>
      <c r="I4" s="68"/>
    </row>
    <row r="5" spans="1:39" ht="18.75" customHeight="1" thickBot="1">
      <c r="A5" s="69"/>
      <c r="B5" s="70"/>
      <c r="C5" s="70"/>
      <c r="D5" s="70"/>
      <c r="E5" s="70"/>
      <c r="F5" s="70"/>
      <c r="G5" s="70"/>
      <c r="H5" s="70"/>
      <c r="I5" s="70"/>
    </row>
    <row r="6" spans="1:39" ht="14.25" hidden="1" customHeight="1">
      <c r="A6" s="4"/>
      <c r="B6" s="4"/>
      <c r="C6" s="4"/>
      <c r="D6" s="4"/>
      <c r="E6" s="4"/>
      <c r="F6" s="4"/>
      <c r="G6" s="4"/>
      <c r="H6" s="4"/>
      <c r="I6" s="5"/>
    </row>
    <row r="7" spans="1:39" ht="14.25" hidden="1" customHeight="1">
      <c r="A7" s="4"/>
      <c r="B7" s="4"/>
      <c r="C7" s="4"/>
      <c r="D7" s="4"/>
      <c r="E7" s="4"/>
      <c r="F7" s="4"/>
      <c r="G7" s="4"/>
      <c r="H7" s="4"/>
      <c r="I7" s="5"/>
    </row>
    <row r="8" spans="1:39" ht="14.25" hidden="1" customHeight="1">
      <c r="A8" s="10"/>
      <c r="B8" s="10"/>
      <c r="C8" s="10"/>
      <c r="D8" s="10"/>
      <c r="E8" s="10"/>
      <c r="F8" s="10"/>
      <c r="G8" s="10"/>
      <c r="H8" s="10"/>
      <c r="I8" s="11"/>
    </row>
    <row r="9" spans="1:39" ht="64.5" customHeight="1" thickBot="1">
      <c r="A9" s="58"/>
      <c r="B9" s="60" t="s">
        <v>26</v>
      </c>
      <c r="C9" s="23"/>
      <c r="D9" s="24"/>
      <c r="E9" s="24"/>
      <c r="F9" s="24"/>
      <c r="G9" s="24"/>
      <c r="H9" s="24"/>
      <c r="I9" s="24"/>
      <c r="J9" s="56" t="s">
        <v>28</v>
      </c>
      <c r="K9" s="88"/>
      <c r="L9" s="88"/>
      <c r="M9" s="88"/>
      <c r="N9" s="88"/>
      <c r="O9" s="88"/>
      <c r="P9" s="88"/>
      <c r="Q9" s="89"/>
      <c r="R9" s="93" t="s">
        <v>29</v>
      </c>
      <c r="S9" s="71"/>
      <c r="T9" s="56" t="s">
        <v>31</v>
      </c>
      <c r="U9" s="88"/>
      <c r="V9" s="88"/>
      <c r="W9" s="88"/>
      <c r="X9" s="88"/>
      <c r="Y9" s="88"/>
      <c r="Z9" s="88"/>
      <c r="AA9" s="89"/>
      <c r="AB9" s="93" t="s">
        <v>32</v>
      </c>
      <c r="AC9" s="71"/>
      <c r="AD9" s="74" t="s">
        <v>34</v>
      </c>
      <c r="AE9" s="75"/>
      <c r="AF9" s="75"/>
      <c r="AG9" s="75"/>
      <c r="AH9" s="75"/>
      <c r="AI9" s="75"/>
      <c r="AJ9" s="75"/>
      <c r="AK9" s="76"/>
      <c r="AL9" s="80" t="s">
        <v>32</v>
      </c>
      <c r="AM9" s="81"/>
    </row>
    <row r="10" spans="1:39" ht="15" customHeight="1" thickBot="1">
      <c r="A10" s="59"/>
      <c r="B10" s="61"/>
      <c r="C10" s="25"/>
      <c r="D10" s="26"/>
      <c r="E10" s="26"/>
      <c r="F10" s="26"/>
      <c r="G10" s="26"/>
      <c r="H10" s="26"/>
      <c r="I10" s="26"/>
      <c r="J10" s="90"/>
      <c r="K10" s="91"/>
      <c r="L10" s="91"/>
      <c r="M10" s="91"/>
      <c r="N10" s="91"/>
      <c r="O10" s="91"/>
      <c r="P10" s="91"/>
      <c r="Q10" s="92"/>
      <c r="R10" s="94"/>
      <c r="S10" s="72"/>
      <c r="T10" s="90"/>
      <c r="U10" s="91"/>
      <c r="V10" s="91"/>
      <c r="W10" s="91"/>
      <c r="X10" s="91"/>
      <c r="Y10" s="91"/>
      <c r="Z10" s="91"/>
      <c r="AA10" s="92"/>
      <c r="AB10" s="94"/>
      <c r="AC10" s="72"/>
      <c r="AD10" s="77"/>
      <c r="AE10" s="78"/>
      <c r="AF10" s="78"/>
      <c r="AG10" s="78"/>
      <c r="AH10" s="78"/>
      <c r="AI10" s="78"/>
      <c r="AJ10" s="78"/>
      <c r="AK10" s="79"/>
      <c r="AL10" s="82"/>
      <c r="AM10" s="83"/>
    </row>
    <row r="11" spans="1:39" ht="108.75" customHeight="1" thickBot="1">
      <c r="A11" s="59"/>
      <c r="B11" s="62"/>
      <c r="C11" s="22" t="s">
        <v>4</v>
      </c>
      <c r="D11" s="22" t="s">
        <v>5</v>
      </c>
      <c r="E11" s="22" t="s">
        <v>3</v>
      </c>
      <c r="F11" s="22" t="s">
        <v>6</v>
      </c>
      <c r="G11" s="22" t="s">
        <v>8</v>
      </c>
      <c r="H11" s="22" t="s">
        <v>9</v>
      </c>
      <c r="I11" s="22" t="s">
        <v>2</v>
      </c>
      <c r="J11" s="46" t="s">
        <v>4</v>
      </c>
      <c r="K11" s="46" t="s">
        <v>5</v>
      </c>
      <c r="L11" s="46" t="s">
        <v>3</v>
      </c>
      <c r="M11" s="46" t="s">
        <v>6</v>
      </c>
      <c r="N11" s="46" t="s">
        <v>8</v>
      </c>
      <c r="O11" s="46" t="s">
        <v>9</v>
      </c>
      <c r="P11" s="46" t="s">
        <v>2</v>
      </c>
      <c r="Q11" s="47" t="s">
        <v>30</v>
      </c>
      <c r="R11" s="95"/>
      <c r="S11" s="73"/>
      <c r="T11" s="46" t="s">
        <v>4</v>
      </c>
      <c r="U11" s="46" t="s">
        <v>5</v>
      </c>
      <c r="V11" s="46" t="s">
        <v>3</v>
      </c>
      <c r="W11" s="46" t="s">
        <v>6</v>
      </c>
      <c r="X11" s="46" t="s">
        <v>8</v>
      </c>
      <c r="Y11" s="46" t="s">
        <v>9</v>
      </c>
      <c r="Z11" s="46" t="s">
        <v>2</v>
      </c>
      <c r="AA11" s="47" t="s">
        <v>33</v>
      </c>
      <c r="AB11" s="95"/>
      <c r="AC11" s="73"/>
      <c r="AD11" s="33" t="s">
        <v>4</v>
      </c>
      <c r="AE11" s="33" t="s">
        <v>5</v>
      </c>
      <c r="AF11" s="33" t="s">
        <v>3</v>
      </c>
      <c r="AG11" s="33" t="s">
        <v>6</v>
      </c>
      <c r="AH11" s="33" t="s">
        <v>8</v>
      </c>
      <c r="AI11" s="33" t="s">
        <v>9</v>
      </c>
      <c r="AJ11" s="33" t="s">
        <v>2</v>
      </c>
      <c r="AK11" s="34" t="s">
        <v>33</v>
      </c>
      <c r="AL11" s="84"/>
      <c r="AM11" s="85"/>
    </row>
    <row r="12" spans="1:39" ht="24.75" customHeight="1" thickBot="1">
      <c r="A12" s="12"/>
      <c r="B12" s="12"/>
      <c r="C12" s="63"/>
      <c r="D12" s="64"/>
      <c r="E12" s="64"/>
      <c r="F12" s="64"/>
      <c r="G12" s="64"/>
      <c r="H12" s="64"/>
      <c r="I12" s="64"/>
      <c r="J12" s="54"/>
      <c r="K12" s="55"/>
      <c r="L12" s="55"/>
      <c r="M12" s="55"/>
      <c r="N12" s="55"/>
      <c r="O12" s="55"/>
      <c r="P12" s="55"/>
      <c r="Q12" s="55"/>
      <c r="R12" s="48" t="s">
        <v>0</v>
      </c>
      <c r="S12" s="49" t="s">
        <v>1</v>
      </c>
      <c r="T12" s="54"/>
      <c r="U12" s="55"/>
      <c r="V12" s="55"/>
      <c r="W12" s="55"/>
      <c r="X12" s="55"/>
      <c r="Y12" s="55"/>
      <c r="Z12" s="55"/>
      <c r="AA12" s="55"/>
      <c r="AB12" s="48" t="s">
        <v>0</v>
      </c>
      <c r="AC12" s="49" t="s">
        <v>1</v>
      </c>
      <c r="AD12" s="86"/>
      <c r="AE12" s="87"/>
      <c r="AF12" s="87"/>
      <c r="AG12" s="87"/>
      <c r="AH12" s="87"/>
      <c r="AI12" s="87"/>
      <c r="AJ12" s="87"/>
      <c r="AK12" s="87"/>
      <c r="AL12" s="35" t="s">
        <v>0</v>
      </c>
      <c r="AM12" s="36" t="s">
        <v>1</v>
      </c>
    </row>
    <row r="13" spans="1:39" ht="16.5" thickBot="1">
      <c r="A13" s="3">
        <v>1</v>
      </c>
      <c r="B13" s="2" t="s">
        <v>10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6" t="e">
        <f>#REF!</f>
        <v>#REF!</v>
      </c>
      <c r="H13" s="13" t="e">
        <f>#REF!</f>
        <v>#REF!</v>
      </c>
      <c r="I13" s="19" t="e">
        <f>#REF!</f>
        <v>#REF!</v>
      </c>
      <c r="J13" s="50">
        <v>46</v>
      </c>
      <c r="K13" s="50">
        <v>36</v>
      </c>
      <c r="L13" s="50">
        <v>32</v>
      </c>
      <c r="M13" s="50">
        <v>33</v>
      </c>
      <c r="N13" s="19">
        <v>33</v>
      </c>
      <c r="O13" s="50">
        <v>33</v>
      </c>
      <c r="P13" s="19">
        <v>33</v>
      </c>
      <c r="Q13" s="27">
        <f t="shared" ref="Q13:Q28" si="0">AVERAGE(J13:P13)</f>
        <v>35.142857142857146</v>
      </c>
      <c r="R13" s="51" t="e">
        <f>Q13-#REF!</f>
        <v>#REF!</v>
      </c>
      <c r="S13" s="52" t="e">
        <f>R13*100/#REF!</f>
        <v>#REF!</v>
      </c>
      <c r="T13" s="50">
        <v>46</v>
      </c>
      <c r="U13" s="50">
        <v>36</v>
      </c>
      <c r="V13" s="50">
        <v>32</v>
      </c>
      <c r="W13" s="50">
        <v>33</v>
      </c>
      <c r="X13" s="19">
        <v>33</v>
      </c>
      <c r="Y13" s="50"/>
      <c r="Z13" s="19">
        <v>33</v>
      </c>
      <c r="AA13" s="27">
        <f t="shared" ref="AA13:AA25" si="1">AVERAGE(T13:Z13)</f>
        <v>35.5</v>
      </c>
      <c r="AB13" s="51">
        <f>AA13-Q13</f>
        <v>0.3571428571428541</v>
      </c>
      <c r="AC13" s="52">
        <f>AB13*100/Q13</f>
        <v>1.0162601626016172</v>
      </c>
      <c r="AD13" s="37">
        <v>38</v>
      </c>
      <c r="AE13" s="37">
        <v>36</v>
      </c>
      <c r="AF13" s="37">
        <v>32</v>
      </c>
      <c r="AG13" s="37">
        <v>33</v>
      </c>
      <c r="AH13" s="38">
        <v>33</v>
      </c>
      <c r="AI13" s="37">
        <v>33</v>
      </c>
      <c r="AJ13" s="38">
        <v>33</v>
      </c>
      <c r="AK13" s="39">
        <f t="shared" ref="AK13:AK27" si="2">AVERAGE(AD13:AJ13)</f>
        <v>34</v>
      </c>
      <c r="AL13" s="40">
        <f>AK13-AA13</f>
        <v>-1.5</v>
      </c>
      <c r="AM13" s="41">
        <f>AL13*100/AA13</f>
        <v>-4.225352112676056</v>
      </c>
    </row>
    <row r="14" spans="1:39" ht="16.5" thickBot="1">
      <c r="A14" s="3">
        <v>2</v>
      </c>
      <c r="B14" s="2" t="s">
        <v>11</v>
      </c>
      <c r="C14" s="14" t="e">
        <f>#REF!</f>
        <v>#REF!</v>
      </c>
      <c r="D14" s="14" t="e">
        <f>#REF!</f>
        <v>#REF!</v>
      </c>
      <c r="E14" s="14"/>
      <c r="F14" s="14" t="e">
        <f>#REF!</f>
        <v>#REF!</v>
      </c>
      <c r="G14" s="17" t="e">
        <f>#REF!</f>
        <v>#REF!</v>
      </c>
      <c r="H14" s="14"/>
      <c r="I14" s="20" t="e">
        <f>#REF!</f>
        <v>#REF!</v>
      </c>
      <c r="J14" s="31">
        <v>65</v>
      </c>
      <c r="K14" s="31">
        <v>63</v>
      </c>
      <c r="L14" s="31">
        <v>48</v>
      </c>
      <c r="M14" s="31">
        <v>61</v>
      </c>
      <c r="N14" s="20">
        <v>64</v>
      </c>
      <c r="O14" s="31"/>
      <c r="P14" s="20">
        <v>57</v>
      </c>
      <c r="Q14" s="27">
        <f t="shared" si="0"/>
        <v>59.666666666666664</v>
      </c>
      <c r="R14" s="51" t="e">
        <f>Q14-#REF!</f>
        <v>#REF!</v>
      </c>
      <c r="S14" s="52" t="e">
        <f>R14*100/#REF!</f>
        <v>#REF!</v>
      </c>
      <c r="T14" s="31">
        <v>66</v>
      </c>
      <c r="U14" s="31">
        <v>63</v>
      </c>
      <c r="V14" s="31">
        <v>48</v>
      </c>
      <c r="W14" s="31">
        <v>62</v>
      </c>
      <c r="X14" s="20">
        <v>64</v>
      </c>
      <c r="Y14" s="31"/>
      <c r="Z14" s="20">
        <v>49</v>
      </c>
      <c r="AA14" s="27">
        <f t="shared" si="1"/>
        <v>58.666666666666664</v>
      </c>
      <c r="AB14" s="51">
        <f t="shared" ref="AB14:AB25" si="3">AA14-Q14</f>
        <v>-1</v>
      </c>
      <c r="AC14" s="52">
        <f t="shared" ref="AC14:AC25" si="4">AB14*100/Q14</f>
        <v>-1.6759776536312849</v>
      </c>
      <c r="AD14" s="42">
        <v>63</v>
      </c>
      <c r="AE14" s="42">
        <v>63</v>
      </c>
      <c r="AF14" s="42">
        <v>55</v>
      </c>
      <c r="AG14" s="42">
        <v>62</v>
      </c>
      <c r="AH14" s="43">
        <v>64</v>
      </c>
      <c r="AI14" s="42"/>
      <c r="AJ14" s="43">
        <v>57</v>
      </c>
      <c r="AK14" s="39">
        <f t="shared" si="2"/>
        <v>60.666666666666664</v>
      </c>
      <c r="AL14" s="40">
        <f t="shared" ref="AL14:AL25" si="5">AK14-AA14</f>
        <v>2</v>
      </c>
      <c r="AM14" s="41">
        <f t="shared" ref="AM14:AM25" si="6">AL14*100/AA14</f>
        <v>3.4090909090909092</v>
      </c>
    </row>
    <row r="15" spans="1:39" ht="16.5" thickBot="1">
      <c r="A15" s="3">
        <v>3</v>
      </c>
      <c r="B15" s="2" t="s">
        <v>12</v>
      </c>
      <c r="C15" s="14" t="e">
        <f>#REF!</f>
        <v>#REF!</v>
      </c>
      <c r="D15" s="14" t="e">
        <f>#REF!</f>
        <v>#REF!</v>
      </c>
      <c r="E15" s="14"/>
      <c r="F15" s="14" t="e">
        <f>#REF!</f>
        <v>#REF!</v>
      </c>
      <c r="G15" s="17"/>
      <c r="H15" s="14"/>
      <c r="I15" s="20" t="e">
        <f>#REF!</f>
        <v>#REF!</v>
      </c>
      <c r="J15" s="31">
        <v>63</v>
      </c>
      <c r="K15" s="31">
        <v>67</v>
      </c>
      <c r="L15" s="31"/>
      <c r="M15" s="31">
        <v>58</v>
      </c>
      <c r="N15" s="20"/>
      <c r="O15" s="31"/>
      <c r="P15" s="20">
        <v>52</v>
      </c>
      <c r="Q15" s="27">
        <f t="shared" si="0"/>
        <v>60</v>
      </c>
      <c r="R15" s="51" t="e">
        <f>Q15-#REF!</f>
        <v>#REF!</v>
      </c>
      <c r="S15" s="52" t="e">
        <f>R15*100/#REF!</f>
        <v>#REF!</v>
      </c>
      <c r="T15" s="31">
        <v>63</v>
      </c>
      <c r="U15" s="31">
        <v>67</v>
      </c>
      <c r="V15" s="31"/>
      <c r="W15" s="31">
        <v>58</v>
      </c>
      <c r="X15" s="20"/>
      <c r="Y15" s="31"/>
      <c r="Z15" s="20">
        <v>53</v>
      </c>
      <c r="AA15" s="27">
        <f t="shared" si="1"/>
        <v>60.25</v>
      </c>
      <c r="AB15" s="51">
        <f t="shared" si="3"/>
        <v>0.25</v>
      </c>
      <c r="AC15" s="52">
        <f t="shared" si="4"/>
        <v>0.41666666666666669</v>
      </c>
      <c r="AD15" s="42">
        <v>65</v>
      </c>
      <c r="AE15" s="42">
        <v>71</v>
      </c>
      <c r="AF15" s="42">
        <v>61</v>
      </c>
      <c r="AG15" s="42">
        <v>64</v>
      </c>
      <c r="AH15" s="43"/>
      <c r="AI15" s="42"/>
      <c r="AJ15" s="43">
        <v>61</v>
      </c>
      <c r="AK15" s="39">
        <f t="shared" si="2"/>
        <v>64.400000000000006</v>
      </c>
      <c r="AL15" s="40">
        <f t="shared" si="5"/>
        <v>4.1500000000000057</v>
      </c>
      <c r="AM15" s="41">
        <f t="shared" si="6"/>
        <v>6.8879668049792624</v>
      </c>
    </row>
    <row r="16" spans="1:39" ht="48" thickBot="1">
      <c r="A16" s="3">
        <v>4</v>
      </c>
      <c r="B16" s="2" t="s">
        <v>23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7" t="e">
        <f>#REF!</f>
        <v>#REF!</v>
      </c>
      <c r="H16" s="14"/>
      <c r="I16" s="20" t="e">
        <f>#REF!</f>
        <v>#REF!</v>
      </c>
      <c r="J16" s="31">
        <v>70</v>
      </c>
      <c r="K16" s="31">
        <v>68</v>
      </c>
      <c r="L16" s="31">
        <v>66</v>
      </c>
      <c r="M16" s="31">
        <v>65</v>
      </c>
      <c r="N16" s="20">
        <v>68</v>
      </c>
      <c r="O16" s="31"/>
      <c r="P16" s="20">
        <v>68</v>
      </c>
      <c r="Q16" s="27">
        <f t="shared" si="0"/>
        <v>67.5</v>
      </c>
      <c r="R16" s="51" t="e">
        <f>Q16-#REF!</f>
        <v>#REF!</v>
      </c>
      <c r="S16" s="52" t="e">
        <f>R16*100/#REF!</f>
        <v>#REF!</v>
      </c>
      <c r="T16" s="31">
        <v>70</v>
      </c>
      <c r="U16" s="31">
        <v>68</v>
      </c>
      <c r="V16" s="31">
        <v>66</v>
      </c>
      <c r="W16" s="31">
        <v>66</v>
      </c>
      <c r="X16" s="20">
        <v>68</v>
      </c>
      <c r="Y16" s="31">
        <v>69.3</v>
      </c>
      <c r="Z16" s="20">
        <v>70</v>
      </c>
      <c r="AA16" s="27">
        <f t="shared" si="1"/>
        <v>68.185714285714283</v>
      </c>
      <c r="AB16" s="51">
        <f t="shared" si="3"/>
        <v>0.68571428571428328</v>
      </c>
      <c r="AC16" s="52">
        <f t="shared" si="4"/>
        <v>1.0158730158730123</v>
      </c>
      <c r="AD16" s="42">
        <v>78</v>
      </c>
      <c r="AE16" s="42">
        <v>68</v>
      </c>
      <c r="AF16" s="42">
        <v>72</v>
      </c>
      <c r="AG16" s="42">
        <v>74</v>
      </c>
      <c r="AH16" s="43">
        <v>69</v>
      </c>
      <c r="AI16" s="42"/>
      <c r="AJ16" s="43">
        <v>76</v>
      </c>
      <c r="AK16" s="39">
        <f t="shared" si="2"/>
        <v>72.833333333333329</v>
      </c>
      <c r="AL16" s="40">
        <f t="shared" si="5"/>
        <v>4.6476190476190453</v>
      </c>
      <c r="AM16" s="41">
        <f t="shared" si="6"/>
        <v>6.8161184440254177</v>
      </c>
    </row>
    <row r="17" spans="1:39" ht="39" customHeight="1" thickBot="1">
      <c r="A17" s="3">
        <v>5</v>
      </c>
      <c r="B17" s="2" t="s">
        <v>13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7" t="e">
        <f>#REF!</f>
        <v>#REF!</v>
      </c>
      <c r="H17" s="14"/>
      <c r="I17" s="20"/>
      <c r="J17" s="31">
        <v>125</v>
      </c>
      <c r="K17" s="31">
        <v>268</v>
      </c>
      <c r="L17" s="31">
        <v>114</v>
      </c>
      <c r="M17" s="31">
        <v>114</v>
      </c>
      <c r="N17" s="20">
        <v>214</v>
      </c>
      <c r="O17" s="31"/>
      <c r="P17" s="20"/>
      <c r="Q17" s="27">
        <f t="shared" si="0"/>
        <v>167</v>
      </c>
      <c r="R17" s="51" t="e">
        <f>Q17-#REF!</f>
        <v>#REF!</v>
      </c>
      <c r="S17" s="52" t="e">
        <f>R17*100/#REF!</f>
        <v>#REF!</v>
      </c>
      <c r="T17" s="31">
        <v>120</v>
      </c>
      <c r="U17" s="31">
        <v>307</v>
      </c>
      <c r="V17" s="31">
        <v>114</v>
      </c>
      <c r="W17" s="31">
        <v>114</v>
      </c>
      <c r="X17" s="20">
        <v>269</v>
      </c>
      <c r="Y17" s="31"/>
      <c r="Z17" s="20"/>
      <c r="AA17" s="27">
        <f t="shared" si="1"/>
        <v>184.8</v>
      </c>
      <c r="AB17" s="51">
        <f t="shared" si="3"/>
        <v>17.800000000000011</v>
      </c>
      <c r="AC17" s="52">
        <f t="shared" si="4"/>
        <v>10.658682634730546</v>
      </c>
      <c r="AD17" s="42">
        <v>140</v>
      </c>
      <c r="AE17" s="42">
        <v>307</v>
      </c>
      <c r="AF17" s="42">
        <v>114</v>
      </c>
      <c r="AG17" s="42">
        <v>114</v>
      </c>
      <c r="AH17" s="43">
        <v>269</v>
      </c>
      <c r="AI17" s="42"/>
      <c r="AJ17" s="43"/>
      <c r="AK17" s="39">
        <f t="shared" si="2"/>
        <v>188.8</v>
      </c>
      <c r="AL17" s="40">
        <f t="shared" si="5"/>
        <v>4</v>
      </c>
      <c r="AM17" s="41">
        <f t="shared" si="6"/>
        <v>2.1645021645021645</v>
      </c>
    </row>
    <row r="18" spans="1:39" ht="16.5" thickBot="1">
      <c r="A18" s="3">
        <v>6</v>
      </c>
      <c r="B18" s="2" t="s">
        <v>14</v>
      </c>
      <c r="C18" s="14" t="e">
        <f>#REF!</f>
        <v>#REF!</v>
      </c>
      <c r="D18" s="14" t="e">
        <f>#REF!</f>
        <v>#REF!</v>
      </c>
      <c r="E18" s="14" t="s">
        <v>27</v>
      </c>
      <c r="F18" s="14" t="e">
        <f>#REF!</f>
        <v>#REF!</v>
      </c>
      <c r="G18" s="17" t="e">
        <f>#REF!</f>
        <v>#REF!</v>
      </c>
      <c r="H18" s="14" t="e">
        <f>#REF!</f>
        <v>#REF!</v>
      </c>
      <c r="I18" s="20" t="e">
        <f>#REF!</f>
        <v>#REF!</v>
      </c>
      <c r="J18" s="31">
        <v>23</v>
      </c>
      <c r="K18" s="31">
        <v>28</v>
      </c>
      <c r="L18" s="31">
        <v>27</v>
      </c>
      <c r="M18" s="31">
        <v>27.5</v>
      </c>
      <c r="N18" s="20">
        <v>27.5</v>
      </c>
      <c r="O18" s="31">
        <v>28</v>
      </c>
      <c r="P18" s="20">
        <v>21</v>
      </c>
      <c r="Q18" s="27">
        <f t="shared" si="0"/>
        <v>26</v>
      </c>
      <c r="R18" s="51" t="e">
        <f>Q18-#REF!</f>
        <v>#REF!</v>
      </c>
      <c r="S18" s="52" t="e">
        <f>R18*100/#REF!</f>
        <v>#REF!</v>
      </c>
      <c r="T18" s="31">
        <v>23</v>
      </c>
      <c r="U18" s="31">
        <v>28</v>
      </c>
      <c r="V18" s="31">
        <v>27</v>
      </c>
      <c r="W18" s="31">
        <v>27.5</v>
      </c>
      <c r="X18" s="20">
        <v>27.5</v>
      </c>
      <c r="Y18" s="31">
        <v>28</v>
      </c>
      <c r="Z18" s="20">
        <v>21</v>
      </c>
      <c r="AA18" s="27">
        <f t="shared" si="1"/>
        <v>26</v>
      </c>
      <c r="AB18" s="51">
        <f t="shared" si="3"/>
        <v>0</v>
      </c>
      <c r="AC18" s="52">
        <f t="shared" si="4"/>
        <v>0</v>
      </c>
      <c r="AD18" s="42">
        <v>28</v>
      </c>
      <c r="AE18" s="42">
        <v>28</v>
      </c>
      <c r="AF18" s="42">
        <v>27</v>
      </c>
      <c r="AG18" s="42">
        <v>27.5</v>
      </c>
      <c r="AH18" s="43">
        <v>27.5</v>
      </c>
      <c r="AI18" s="42">
        <v>28</v>
      </c>
      <c r="AJ18" s="43">
        <v>21</v>
      </c>
      <c r="AK18" s="39">
        <f t="shared" si="2"/>
        <v>26.714285714285715</v>
      </c>
      <c r="AL18" s="40">
        <f t="shared" si="5"/>
        <v>0.7142857142857153</v>
      </c>
      <c r="AM18" s="41">
        <f t="shared" si="6"/>
        <v>2.7472527472527513</v>
      </c>
    </row>
    <row r="19" spans="1:39" ht="38.25" customHeight="1" thickBot="1">
      <c r="A19" s="29">
        <v>7</v>
      </c>
      <c r="B19" s="30" t="s">
        <v>24</v>
      </c>
      <c r="C19" s="31" t="e">
        <f>#REF!</f>
        <v>#REF!</v>
      </c>
      <c r="D19" s="31" t="e">
        <f>#REF!</f>
        <v>#REF!</v>
      </c>
      <c r="E19" s="31" t="e">
        <f>#REF!</f>
        <v>#REF!</v>
      </c>
      <c r="F19" s="31" t="e">
        <f>#REF!</f>
        <v>#REF!</v>
      </c>
      <c r="G19" s="20" t="e">
        <f>#REF!</f>
        <v>#REF!</v>
      </c>
      <c r="H19" s="31" t="e">
        <f>#REF!</f>
        <v>#REF!</v>
      </c>
      <c r="I19" s="20" t="e">
        <f>#REF!</f>
        <v>#REF!</v>
      </c>
      <c r="J19" s="31">
        <v>54</v>
      </c>
      <c r="K19" s="31">
        <v>52</v>
      </c>
      <c r="L19" s="31">
        <v>52</v>
      </c>
      <c r="M19" s="31">
        <v>52</v>
      </c>
      <c r="N19" s="20">
        <v>52</v>
      </c>
      <c r="O19" s="31">
        <v>54</v>
      </c>
      <c r="P19" s="20">
        <v>52</v>
      </c>
      <c r="Q19" s="27">
        <f t="shared" si="0"/>
        <v>52.571428571428569</v>
      </c>
      <c r="R19" s="51" t="e">
        <f>Q19-#REF!</f>
        <v>#REF!</v>
      </c>
      <c r="S19" s="52" t="e">
        <f>R19*100/#REF!</f>
        <v>#REF!</v>
      </c>
      <c r="T19" s="31">
        <v>54</v>
      </c>
      <c r="U19" s="31">
        <v>52</v>
      </c>
      <c r="V19" s="31">
        <v>52</v>
      </c>
      <c r="W19" s="31">
        <v>52</v>
      </c>
      <c r="X19" s="20">
        <v>52</v>
      </c>
      <c r="Y19" s="31">
        <v>54</v>
      </c>
      <c r="Z19" s="20">
        <v>52</v>
      </c>
      <c r="AA19" s="27">
        <f t="shared" si="1"/>
        <v>52.571428571428569</v>
      </c>
      <c r="AB19" s="51">
        <f t="shared" si="3"/>
        <v>0</v>
      </c>
      <c r="AC19" s="52">
        <f t="shared" si="4"/>
        <v>0</v>
      </c>
      <c r="AD19" s="42">
        <v>54</v>
      </c>
      <c r="AE19" s="42">
        <v>54</v>
      </c>
      <c r="AF19" s="42">
        <v>52</v>
      </c>
      <c r="AG19" s="42">
        <v>54</v>
      </c>
      <c r="AH19" s="43">
        <v>52</v>
      </c>
      <c r="AI19" s="42">
        <v>54</v>
      </c>
      <c r="AJ19" s="43">
        <v>52</v>
      </c>
      <c r="AK19" s="39">
        <f t="shared" si="2"/>
        <v>53.142857142857146</v>
      </c>
      <c r="AL19" s="40">
        <f t="shared" si="5"/>
        <v>0.5714285714285765</v>
      </c>
      <c r="AM19" s="41">
        <f t="shared" si="6"/>
        <v>1.0869565217391401</v>
      </c>
    </row>
    <row r="20" spans="1:39" ht="16.5" thickBot="1">
      <c r="A20" s="3">
        <v>8</v>
      </c>
      <c r="B20" s="2" t="s">
        <v>15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7" t="e">
        <f>#REF!</f>
        <v>#REF!</v>
      </c>
      <c r="H20" s="14" t="e">
        <f>#REF!</f>
        <v>#REF!</v>
      </c>
      <c r="I20" s="20" t="e">
        <f>#REF!</f>
        <v>#REF!</v>
      </c>
      <c r="J20" s="31">
        <v>40</v>
      </c>
      <c r="K20" s="31">
        <v>42</v>
      </c>
      <c r="L20" s="31">
        <v>37</v>
      </c>
      <c r="M20" s="31">
        <v>38</v>
      </c>
      <c r="N20" s="20">
        <v>37</v>
      </c>
      <c r="O20" s="31">
        <v>55</v>
      </c>
      <c r="P20" s="20">
        <v>35</v>
      </c>
      <c r="Q20" s="27">
        <f t="shared" si="0"/>
        <v>40.571428571428569</v>
      </c>
      <c r="R20" s="51" t="e">
        <f>Q20-#REF!</f>
        <v>#REF!</v>
      </c>
      <c r="S20" s="52" t="e">
        <f>R20*100/#REF!</f>
        <v>#REF!</v>
      </c>
      <c r="T20" s="31">
        <v>40</v>
      </c>
      <c r="U20" s="31">
        <v>42</v>
      </c>
      <c r="V20" s="31">
        <v>37</v>
      </c>
      <c r="W20" s="31">
        <v>36</v>
      </c>
      <c r="X20" s="20">
        <v>35</v>
      </c>
      <c r="Y20" s="31"/>
      <c r="Z20" s="20">
        <v>35</v>
      </c>
      <c r="AA20" s="27">
        <f t="shared" si="1"/>
        <v>37.5</v>
      </c>
      <c r="AB20" s="51">
        <f t="shared" si="3"/>
        <v>-3.0714285714285694</v>
      </c>
      <c r="AC20" s="52">
        <f t="shared" si="4"/>
        <v>-7.5704225352112626</v>
      </c>
      <c r="AD20" s="42">
        <v>46</v>
      </c>
      <c r="AE20" s="42">
        <v>38</v>
      </c>
      <c r="AF20" s="42">
        <v>37</v>
      </c>
      <c r="AG20" s="42">
        <v>35</v>
      </c>
      <c r="AH20" s="43">
        <v>35</v>
      </c>
      <c r="AI20" s="42">
        <v>37</v>
      </c>
      <c r="AJ20" s="43">
        <v>35</v>
      </c>
      <c r="AK20" s="39">
        <f t="shared" si="2"/>
        <v>37.571428571428569</v>
      </c>
      <c r="AL20" s="40">
        <f t="shared" si="5"/>
        <v>7.1428571428569398E-2</v>
      </c>
      <c r="AM20" s="41">
        <f t="shared" si="6"/>
        <v>0.19047619047618505</v>
      </c>
    </row>
    <row r="21" spans="1:39" ht="16.5" thickBot="1">
      <c r="A21" s="3">
        <v>9</v>
      </c>
      <c r="B21" s="2" t="s">
        <v>16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7" t="e">
        <f>#REF!</f>
        <v>#REF!</v>
      </c>
      <c r="H21" s="14" t="e">
        <f>#REF!</f>
        <v>#REF!</v>
      </c>
      <c r="I21" s="20" t="e">
        <f>#REF!</f>
        <v>#REF!</v>
      </c>
      <c r="J21" s="31">
        <v>55</v>
      </c>
      <c r="K21" s="31">
        <v>55</v>
      </c>
      <c r="L21" s="31">
        <v>50</v>
      </c>
      <c r="M21" s="31">
        <v>53</v>
      </c>
      <c r="N21" s="20">
        <v>51</v>
      </c>
      <c r="O21" s="31">
        <v>54</v>
      </c>
      <c r="P21" s="20">
        <v>50</v>
      </c>
      <c r="Q21" s="27">
        <f t="shared" si="0"/>
        <v>52.571428571428569</v>
      </c>
      <c r="R21" s="51" t="e">
        <f>Q21-#REF!</f>
        <v>#REF!</v>
      </c>
      <c r="S21" s="52" t="e">
        <f>R21*100/#REF!</f>
        <v>#REF!</v>
      </c>
      <c r="T21" s="31">
        <v>65</v>
      </c>
      <c r="U21" s="31">
        <v>62</v>
      </c>
      <c r="V21" s="31">
        <v>60</v>
      </c>
      <c r="W21" s="31">
        <v>57</v>
      </c>
      <c r="X21" s="20">
        <v>64</v>
      </c>
      <c r="Y21" s="31">
        <v>54</v>
      </c>
      <c r="Z21" s="20">
        <v>60</v>
      </c>
      <c r="AA21" s="27">
        <f t="shared" si="1"/>
        <v>60.285714285714285</v>
      </c>
      <c r="AB21" s="51">
        <f t="shared" si="3"/>
        <v>7.7142857142857153</v>
      </c>
      <c r="AC21" s="52">
        <f t="shared" si="4"/>
        <v>14.673913043478263</v>
      </c>
      <c r="AD21" s="42">
        <v>55</v>
      </c>
      <c r="AE21" s="42">
        <v>70</v>
      </c>
      <c r="AF21" s="42">
        <v>60</v>
      </c>
      <c r="AG21" s="42">
        <v>62</v>
      </c>
      <c r="AH21" s="43">
        <v>60</v>
      </c>
      <c r="AI21" s="42"/>
      <c r="AJ21" s="43">
        <v>60</v>
      </c>
      <c r="AK21" s="39">
        <f t="shared" si="2"/>
        <v>61.166666666666664</v>
      </c>
      <c r="AL21" s="40">
        <f t="shared" si="5"/>
        <v>0.8809523809523796</v>
      </c>
      <c r="AM21" s="41">
        <f t="shared" si="6"/>
        <v>1.461295418641388</v>
      </c>
    </row>
    <row r="22" spans="1:39" ht="16.5" thickBot="1">
      <c r="A22" s="3">
        <v>10</v>
      </c>
      <c r="B22" s="2" t="s">
        <v>17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7" t="e">
        <f>#REF!</f>
        <v>#REF!</v>
      </c>
      <c r="H22" s="14" t="e">
        <f>#REF!</f>
        <v>#REF!</v>
      </c>
      <c r="I22" s="20" t="e">
        <f>#REF!</f>
        <v>#REF!</v>
      </c>
      <c r="J22" s="31">
        <v>18</v>
      </c>
      <c r="K22" s="31">
        <v>22</v>
      </c>
      <c r="L22" s="31">
        <v>17</v>
      </c>
      <c r="M22" s="31">
        <v>13</v>
      </c>
      <c r="N22" s="20">
        <v>17</v>
      </c>
      <c r="O22" s="31">
        <v>14</v>
      </c>
      <c r="P22" s="20">
        <v>13</v>
      </c>
      <c r="Q22" s="27">
        <f t="shared" si="0"/>
        <v>16.285714285714285</v>
      </c>
      <c r="R22" s="51" t="e">
        <f>Q22-#REF!</f>
        <v>#REF!</v>
      </c>
      <c r="S22" s="52" t="e">
        <f>R22*100/#REF!</f>
        <v>#REF!</v>
      </c>
      <c r="T22" s="31">
        <v>21</v>
      </c>
      <c r="U22" s="31">
        <v>22</v>
      </c>
      <c r="V22" s="31">
        <v>17</v>
      </c>
      <c r="W22" s="31">
        <v>13</v>
      </c>
      <c r="X22" s="20">
        <v>17</v>
      </c>
      <c r="Y22" s="31"/>
      <c r="Z22" s="20">
        <v>17</v>
      </c>
      <c r="AA22" s="27">
        <f t="shared" si="1"/>
        <v>17.833333333333332</v>
      </c>
      <c r="AB22" s="51">
        <f t="shared" si="3"/>
        <v>1.5476190476190474</v>
      </c>
      <c r="AC22" s="52">
        <f t="shared" si="4"/>
        <v>9.5029239766081872</v>
      </c>
      <c r="AD22" s="42">
        <v>18</v>
      </c>
      <c r="AE22" s="42">
        <v>22</v>
      </c>
      <c r="AF22" s="42">
        <v>17</v>
      </c>
      <c r="AG22" s="42">
        <v>13</v>
      </c>
      <c r="AH22" s="43">
        <v>12</v>
      </c>
      <c r="AI22" s="42"/>
      <c r="AJ22" s="43">
        <v>12</v>
      </c>
      <c r="AK22" s="39">
        <f t="shared" si="2"/>
        <v>15.666666666666666</v>
      </c>
      <c r="AL22" s="40">
        <f t="shared" si="5"/>
        <v>-2.1666666666666661</v>
      </c>
      <c r="AM22" s="41">
        <f t="shared" si="6"/>
        <v>-12.14953271028037</v>
      </c>
    </row>
    <row r="23" spans="1:39" ht="16.5" thickBot="1">
      <c r="A23" s="3">
        <v>11</v>
      </c>
      <c r="B23" s="2" t="s">
        <v>18</v>
      </c>
      <c r="C23" s="14" t="e">
        <f>#REF!</f>
        <v>#REF!</v>
      </c>
      <c r="D23" s="14" t="e">
        <f>#REF!</f>
        <v>#REF!</v>
      </c>
      <c r="E23" s="14"/>
      <c r="F23" s="14" t="e">
        <f>#REF!</f>
        <v>#REF!</v>
      </c>
      <c r="G23" s="17" t="e">
        <f>#REF!</f>
        <v>#REF!</v>
      </c>
      <c r="H23" s="14"/>
      <c r="I23" s="20"/>
      <c r="J23" s="31">
        <v>160</v>
      </c>
      <c r="K23" s="31">
        <v>136</v>
      </c>
      <c r="L23" s="31">
        <v>130</v>
      </c>
      <c r="M23" s="31">
        <v>130</v>
      </c>
      <c r="N23" s="20">
        <v>130</v>
      </c>
      <c r="O23" s="31"/>
      <c r="P23" s="20">
        <v>130</v>
      </c>
      <c r="Q23" s="27">
        <f t="shared" si="0"/>
        <v>136</v>
      </c>
      <c r="R23" s="51" t="e">
        <f>Q23-#REF!</f>
        <v>#REF!</v>
      </c>
      <c r="S23" s="52" t="e">
        <f>R23*100/#REF!</f>
        <v>#REF!</v>
      </c>
      <c r="T23" s="31">
        <v>131</v>
      </c>
      <c r="U23" s="31">
        <v>150</v>
      </c>
      <c r="V23" s="31">
        <v>132</v>
      </c>
      <c r="W23" s="31">
        <v>110</v>
      </c>
      <c r="X23" s="20">
        <v>130</v>
      </c>
      <c r="Y23" s="31">
        <v>132</v>
      </c>
      <c r="Z23" s="20"/>
      <c r="AA23" s="27">
        <f t="shared" si="1"/>
        <v>130.83333333333334</v>
      </c>
      <c r="AB23" s="51">
        <f t="shared" si="3"/>
        <v>-5.1666666666666572</v>
      </c>
      <c r="AC23" s="52">
        <f t="shared" si="4"/>
        <v>-3.7990196078431304</v>
      </c>
      <c r="AD23" s="42">
        <v>141</v>
      </c>
      <c r="AE23" s="42">
        <v>150</v>
      </c>
      <c r="AF23" s="42">
        <v>132</v>
      </c>
      <c r="AG23" s="42">
        <v>127</v>
      </c>
      <c r="AH23" s="43">
        <v>132</v>
      </c>
      <c r="AI23" s="42"/>
      <c r="AJ23" s="43">
        <v>141</v>
      </c>
      <c r="AK23" s="39">
        <f t="shared" si="2"/>
        <v>137.16666666666666</v>
      </c>
      <c r="AL23" s="40">
        <f t="shared" si="5"/>
        <v>6.3333333333333144</v>
      </c>
      <c r="AM23" s="41">
        <f t="shared" si="6"/>
        <v>4.8407643312101767</v>
      </c>
    </row>
    <row r="24" spans="1:39" ht="45" customHeight="1" thickBot="1">
      <c r="A24" s="3">
        <v>12</v>
      </c>
      <c r="B24" s="2" t="s">
        <v>25</v>
      </c>
      <c r="C24" s="14" t="e">
        <f>#REF!</f>
        <v>#REF!</v>
      </c>
      <c r="D24" s="14"/>
      <c r="E24" s="14" t="e">
        <f>#REF!</f>
        <v>#REF!</v>
      </c>
      <c r="F24" s="14" t="e">
        <f>#REF!</f>
        <v>#REF!</v>
      </c>
      <c r="G24" s="17" t="e">
        <f>#REF!</f>
        <v>#REF!</v>
      </c>
      <c r="H24" s="14" t="e">
        <f>#REF!</f>
        <v>#REF!</v>
      </c>
      <c r="I24" s="20" t="e">
        <f>#REF!</f>
        <v>#REF!</v>
      </c>
      <c r="J24" s="31">
        <v>97</v>
      </c>
      <c r="K24" s="31"/>
      <c r="L24" s="31">
        <v>76</v>
      </c>
      <c r="M24" s="31">
        <v>76</v>
      </c>
      <c r="N24" s="20">
        <v>76</v>
      </c>
      <c r="O24" s="31">
        <v>70</v>
      </c>
      <c r="P24" s="20">
        <v>76</v>
      </c>
      <c r="Q24" s="27">
        <f t="shared" si="0"/>
        <v>78.5</v>
      </c>
      <c r="R24" s="51" t="e">
        <f>Q24-#REF!</f>
        <v>#REF!</v>
      </c>
      <c r="S24" s="52" t="e">
        <f>R24*100/#REF!</f>
        <v>#REF!</v>
      </c>
      <c r="T24" s="31">
        <v>97</v>
      </c>
      <c r="U24" s="31"/>
      <c r="V24" s="31">
        <v>76</v>
      </c>
      <c r="W24" s="31">
        <v>76</v>
      </c>
      <c r="X24" s="20">
        <v>76</v>
      </c>
      <c r="Y24" s="31">
        <v>72</v>
      </c>
      <c r="Z24" s="20"/>
      <c r="AA24" s="27">
        <f t="shared" si="1"/>
        <v>79.400000000000006</v>
      </c>
      <c r="AB24" s="51">
        <f t="shared" si="3"/>
        <v>0.90000000000000568</v>
      </c>
      <c r="AC24" s="52">
        <f t="shared" si="4"/>
        <v>1.1464968152866315</v>
      </c>
      <c r="AD24" s="42">
        <v>109</v>
      </c>
      <c r="AE24" s="42"/>
      <c r="AF24" s="42">
        <v>76</v>
      </c>
      <c r="AG24" s="42">
        <v>92</v>
      </c>
      <c r="AH24" s="43">
        <v>76</v>
      </c>
      <c r="AI24" s="42">
        <v>70</v>
      </c>
      <c r="AJ24" s="43">
        <v>86</v>
      </c>
      <c r="AK24" s="39">
        <f t="shared" si="2"/>
        <v>84.833333333333329</v>
      </c>
      <c r="AL24" s="40">
        <f t="shared" si="5"/>
        <v>5.4333333333333229</v>
      </c>
      <c r="AM24" s="41">
        <f t="shared" si="6"/>
        <v>6.8429890848026735</v>
      </c>
    </row>
    <row r="25" spans="1:39" ht="16.5" thickBot="1">
      <c r="A25" s="3">
        <v>13</v>
      </c>
      <c r="B25" s="2" t="s">
        <v>19</v>
      </c>
      <c r="C25" s="14" t="e">
        <f>#REF!</f>
        <v>#REF!</v>
      </c>
      <c r="D25" s="14" t="e">
        <f>#REF!</f>
        <v>#REF!</v>
      </c>
      <c r="E25" s="14"/>
      <c r="F25" s="14" t="e">
        <f>#REF!</f>
        <v>#REF!</v>
      </c>
      <c r="G25" s="17" t="e">
        <f>#REF!</f>
        <v>#REF!</v>
      </c>
      <c r="H25" s="14" t="e">
        <f>#REF!</f>
        <v>#REF!</v>
      </c>
      <c r="I25" s="20" t="e">
        <f>#REF!</f>
        <v>#REF!</v>
      </c>
      <c r="J25" s="31">
        <v>92</v>
      </c>
      <c r="K25" s="31">
        <v>84</v>
      </c>
      <c r="L25" s="31">
        <v>75.5</v>
      </c>
      <c r="M25" s="31">
        <v>74</v>
      </c>
      <c r="N25" s="20">
        <v>74</v>
      </c>
      <c r="O25" s="31">
        <v>65</v>
      </c>
      <c r="P25" s="20">
        <v>73</v>
      </c>
      <c r="Q25" s="27">
        <f t="shared" si="0"/>
        <v>76.785714285714292</v>
      </c>
      <c r="R25" s="51" t="e">
        <f>Q25-#REF!</f>
        <v>#REF!</v>
      </c>
      <c r="S25" s="52" t="e">
        <f>R25*100/#REF!</f>
        <v>#REF!</v>
      </c>
      <c r="T25" s="31">
        <v>92</v>
      </c>
      <c r="U25" s="31">
        <v>83</v>
      </c>
      <c r="V25" s="31">
        <v>74</v>
      </c>
      <c r="W25" s="31">
        <v>74</v>
      </c>
      <c r="X25" s="20">
        <v>74</v>
      </c>
      <c r="Y25" s="31">
        <v>73</v>
      </c>
      <c r="Z25" s="20"/>
      <c r="AA25" s="27">
        <f t="shared" si="1"/>
        <v>78.333333333333329</v>
      </c>
      <c r="AB25" s="51">
        <f t="shared" si="3"/>
        <v>1.5476190476190368</v>
      </c>
      <c r="AC25" s="52">
        <f t="shared" si="4"/>
        <v>2.0155038759689781</v>
      </c>
      <c r="AD25" s="42">
        <v>81</v>
      </c>
      <c r="AE25" s="42">
        <v>69</v>
      </c>
      <c r="AF25" s="42">
        <v>74</v>
      </c>
      <c r="AG25" s="42">
        <v>74</v>
      </c>
      <c r="AH25" s="43">
        <v>74</v>
      </c>
      <c r="AI25" s="42">
        <v>65</v>
      </c>
      <c r="AJ25" s="43">
        <v>73</v>
      </c>
      <c r="AK25" s="39">
        <f t="shared" si="2"/>
        <v>72.857142857142861</v>
      </c>
      <c r="AL25" s="40">
        <f t="shared" si="5"/>
        <v>-5.4761904761904674</v>
      </c>
      <c r="AM25" s="41">
        <f t="shared" si="6"/>
        <v>-6.9908814589665553</v>
      </c>
    </row>
    <row r="26" spans="1:39" ht="16.5" thickBot="1">
      <c r="A26" s="3">
        <v>14</v>
      </c>
      <c r="B26" s="2" t="s">
        <v>20</v>
      </c>
      <c r="C26" s="14" t="e">
        <f>#REF!</f>
        <v>#REF!</v>
      </c>
      <c r="D26" s="14"/>
      <c r="E26" s="14"/>
      <c r="F26" s="14"/>
      <c r="G26" s="17"/>
      <c r="H26" s="14" t="e">
        <f>#REF!</f>
        <v>#REF!</v>
      </c>
      <c r="I26" s="20"/>
      <c r="J26" s="31"/>
      <c r="K26" s="31"/>
      <c r="L26" s="31"/>
      <c r="M26" s="31"/>
      <c r="N26" s="20"/>
      <c r="O26" s="31"/>
      <c r="P26" s="20"/>
      <c r="Q26" s="27"/>
      <c r="R26" s="51"/>
      <c r="S26" s="52"/>
      <c r="T26" s="31">
        <v>69</v>
      </c>
      <c r="U26" s="31"/>
      <c r="V26" s="31"/>
      <c r="W26" s="31"/>
      <c r="X26" s="20"/>
      <c r="Y26" s="31"/>
      <c r="Z26" s="20"/>
      <c r="AA26" s="27"/>
      <c r="AB26" s="51"/>
      <c r="AC26" s="52"/>
      <c r="AD26" s="42">
        <v>27</v>
      </c>
      <c r="AE26" s="42"/>
      <c r="AF26" s="42"/>
      <c r="AG26" s="42"/>
      <c r="AH26" s="43"/>
      <c r="AI26" s="42"/>
      <c r="AJ26" s="43"/>
      <c r="AK26" s="39">
        <f t="shared" si="2"/>
        <v>27</v>
      </c>
      <c r="AL26" s="40"/>
      <c r="AM26" s="41"/>
    </row>
    <row r="27" spans="1:39" ht="16.5" thickBot="1">
      <c r="A27" s="3">
        <v>15</v>
      </c>
      <c r="B27" s="2" t="s">
        <v>21</v>
      </c>
      <c r="C27" s="14" t="e">
        <f>#REF!</f>
        <v>#REF!</v>
      </c>
      <c r="D27" s="14"/>
      <c r="E27" s="14"/>
      <c r="F27" s="14"/>
      <c r="G27" s="17"/>
      <c r="H27" s="14" t="e">
        <f>#REF!</f>
        <v>#REF!</v>
      </c>
      <c r="I27" s="20"/>
      <c r="J27" s="31"/>
      <c r="K27" s="31"/>
      <c r="L27" s="31"/>
      <c r="M27" s="31"/>
      <c r="N27" s="20"/>
      <c r="O27" s="31"/>
      <c r="P27" s="20"/>
      <c r="Q27" s="28"/>
      <c r="R27" s="51"/>
      <c r="S27" s="52"/>
      <c r="T27" s="31">
        <v>32</v>
      </c>
      <c r="U27" s="31"/>
      <c r="V27" s="31"/>
      <c r="W27" s="31"/>
      <c r="X27" s="20"/>
      <c r="Y27" s="31"/>
      <c r="Z27" s="20"/>
      <c r="AA27" s="28"/>
      <c r="AB27" s="51"/>
      <c r="AC27" s="52"/>
      <c r="AD27" s="42">
        <v>41</v>
      </c>
      <c r="AE27" s="42"/>
      <c r="AF27" s="42"/>
      <c r="AG27" s="42"/>
      <c r="AH27" s="43"/>
      <c r="AI27" s="42"/>
      <c r="AJ27" s="43"/>
      <c r="AK27" s="39">
        <f t="shared" si="2"/>
        <v>41</v>
      </c>
      <c r="AL27" s="40"/>
      <c r="AM27" s="41"/>
    </row>
    <row r="28" spans="1:39" ht="16.5" thickBot="1">
      <c r="A28" s="3">
        <v>16</v>
      </c>
      <c r="B28" s="2" t="s">
        <v>22</v>
      </c>
      <c r="C28" s="15" t="e">
        <f>#REF!</f>
        <v>#REF!</v>
      </c>
      <c r="D28" s="15" t="e">
        <f>#REF!</f>
        <v>#REF!</v>
      </c>
      <c r="E28" s="15" t="e">
        <f>#REF!</f>
        <v>#REF!</v>
      </c>
      <c r="F28" s="15" t="e">
        <f>#REF!</f>
        <v>#REF!</v>
      </c>
      <c r="G28" s="18" t="e">
        <f>#REF!</f>
        <v>#REF!</v>
      </c>
      <c r="H28" s="15" t="e">
        <f>#REF!</f>
        <v>#REF!</v>
      </c>
      <c r="I28" s="21" t="e">
        <f>#REF!</f>
        <v>#REF!</v>
      </c>
      <c r="J28" s="53">
        <v>43</v>
      </c>
      <c r="K28" s="53">
        <v>43</v>
      </c>
      <c r="L28" s="53">
        <v>40</v>
      </c>
      <c r="M28" s="53">
        <v>37</v>
      </c>
      <c r="N28" s="32">
        <v>36</v>
      </c>
      <c r="O28" s="53">
        <v>44</v>
      </c>
      <c r="P28" s="32">
        <v>33</v>
      </c>
      <c r="Q28" s="27">
        <f t="shared" si="0"/>
        <v>39.428571428571431</v>
      </c>
      <c r="R28" s="51" t="e">
        <f>Q28-#REF!</f>
        <v>#REF!</v>
      </c>
      <c r="S28" s="52" t="e">
        <f>R28*100/#REF!</f>
        <v>#REF!</v>
      </c>
      <c r="T28" s="53">
        <v>43</v>
      </c>
      <c r="U28" s="53">
        <v>38</v>
      </c>
      <c r="V28" s="53">
        <v>36</v>
      </c>
      <c r="W28" s="53">
        <v>33</v>
      </c>
      <c r="X28" s="32">
        <v>33</v>
      </c>
      <c r="Y28" s="53"/>
      <c r="Z28" s="32">
        <v>33</v>
      </c>
      <c r="AA28" s="27">
        <f t="shared" ref="AA28" si="7">AVERAGE(T28:Z28)</f>
        <v>36</v>
      </c>
      <c r="AB28" s="51">
        <f t="shared" ref="AB28" si="8">AA28-Q28</f>
        <v>-3.4285714285714306</v>
      </c>
      <c r="AC28" s="52">
        <f t="shared" ref="AC28" si="9">AB28*100/Q28</f>
        <v>-8.6956521739130483</v>
      </c>
      <c r="AD28" s="44">
        <v>42</v>
      </c>
      <c r="AE28" s="44">
        <v>38</v>
      </c>
      <c r="AF28" s="44">
        <v>36</v>
      </c>
      <c r="AG28" s="44">
        <v>30</v>
      </c>
      <c r="AH28" s="45">
        <v>33</v>
      </c>
      <c r="AI28" s="44">
        <v>30</v>
      </c>
      <c r="AJ28" s="45">
        <v>28</v>
      </c>
      <c r="AK28" s="39">
        <f t="shared" ref="AK28" si="10">AVERAGE(AD28:AJ28)</f>
        <v>33.857142857142854</v>
      </c>
      <c r="AL28" s="40">
        <f t="shared" ref="AL28" si="11">AK28-AA28</f>
        <v>-2.1428571428571459</v>
      </c>
      <c r="AM28" s="41">
        <f t="shared" ref="AM28" si="12">AL28*100/AA28</f>
        <v>-5.9523809523809605</v>
      </c>
    </row>
    <row r="29" spans="1:39" s="9" customFormat="1">
      <c r="A29" s="7"/>
      <c r="B29" s="7"/>
      <c r="C29" s="7"/>
      <c r="D29" s="7"/>
      <c r="E29" s="7"/>
      <c r="F29" s="7"/>
      <c r="G29" s="7"/>
      <c r="H29" s="7"/>
      <c r="I29" s="8"/>
    </row>
  </sheetData>
  <mergeCells count="14">
    <mergeCell ref="AD9:AK10"/>
    <mergeCell ref="AL9:AM11"/>
    <mergeCell ref="AD12:AK12"/>
    <mergeCell ref="T9:AA10"/>
    <mergeCell ref="AB9:AC11"/>
    <mergeCell ref="T12:AA12"/>
    <mergeCell ref="J9:Q10"/>
    <mergeCell ref="R9:S11"/>
    <mergeCell ref="J12:Q12"/>
    <mergeCell ref="C2:I2"/>
    <mergeCell ref="A9:A11"/>
    <mergeCell ref="B9:B11"/>
    <mergeCell ref="C12:I12"/>
    <mergeCell ref="A3:I5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розничный по всем мупам</vt:lpstr>
      <vt:lpstr>'свод розничный по всем мупам'!Область_печати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2015-09-04T08:09:31Z</dcterms:modified>
</cp:coreProperties>
</file>