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115"/>
  </bookViews>
  <sheets>
    <sheet name="свод по муп магазинам" sheetId="18" r:id="rId1"/>
  </sheets>
  <definedNames>
    <definedName name="_xlnm.Print_Area" localSheetId="0">'свод по муп магазинам'!$A$2:$S$33</definedName>
  </definedNames>
  <calcPr calcId="124519" refMode="R1C1"/>
</workbook>
</file>

<file path=xl/calcChain.xml><?xml version="1.0" encoding="utf-8"?>
<calcChain xmlns="http://schemas.openxmlformats.org/spreadsheetml/2006/main">
  <c r="BE28" i="18"/>
  <c r="BE25"/>
  <c r="BE24"/>
  <c r="BE23"/>
  <c r="BE22"/>
  <c r="BE21"/>
  <c r="BE20"/>
  <c r="BE19"/>
  <c r="BE18"/>
  <c r="BF18" s="1"/>
  <c r="BG18" s="1"/>
  <c r="BE17"/>
  <c r="BF17" s="1"/>
  <c r="BG17" s="1"/>
  <c r="BE16"/>
  <c r="BE15"/>
  <c r="BE14"/>
  <c r="BE13"/>
  <c r="AU28"/>
  <c r="AV28" s="1"/>
  <c r="AW28" s="1"/>
  <c r="AU25"/>
  <c r="AV25" s="1"/>
  <c r="AW25" s="1"/>
  <c r="AU24"/>
  <c r="AV24" s="1"/>
  <c r="AW24" s="1"/>
  <c r="AU23"/>
  <c r="AV23" s="1"/>
  <c r="AW23" s="1"/>
  <c r="AU22"/>
  <c r="AV22" s="1"/>
  <c r="AW22" s="1"/>
  <c r="AU21"/>
  <c r="AV21" s="1"/>
  <c r="AW21" s="1"/>
  <c r="AU20"/>
  <c r="AV20" s="1"/>
  <c r="AW20" s="1"/>
  <c r="AU19"/>
  <c r="AV19" s="1"/>
  <c r="AW19" s="1"/>
  <c r="AU18"/>
  <c r="AV18" s="1"/>
  <c r="AW18" s="1"/>
  <c r="AU17"/>
  <c r="AV17" s="1"/>
  <c r="AW17" s="1"/>
  <c r="AU16"/>
  <c r="AV16" s="1"/>
  <c r="AW16" s="1"/>
  <c r="AU15"/>
  <c r="AV15" s="1"/>
  <c r="AW15" s="1"/>
  <c r="AU14"/>
  <c r="AV14" s="1"/>
  <c r="AW14" s="1"/>
  <c r="AU13"/>
  <c r="AV13" s="1"/>
  <c r="AW13" s="1"/>
  <c r="AM14"/>
  <c r="AM15"/>
  <c r="AM16"/>
  <c r="AM17"/>
  <c r="AM18"/>
  <c r="AM19"/>
  <c r="AM20"/>
  <c r="AM21"/>
  <c r="AM22"/>
  <c r="AM23"/>
  <c r="AM24"/>
  <c r="AM25"/>
  <c r="AM28"/>
  <c r="AM13"/>
  <c r="AL13"/>
  <c r="AL14"/>
  <c r="AL15"/>
  <c r="AL17"/>
  <c r="AL18"/>
  <c r="AL19"/>
  <c r="AL20"/>
  <c r="AL21"/>
  <c r="AL22"/>
  <c r="AL23"/>
  <c r="AL25"/>
  <c r="AL28"/>
  <c r="AK25"/>
  <c r="AK14"/>
  <c r="AK13"/>
  <c r="AK28"/>
  <c r="AK24"/>
  <c r="AL24" s="1"/>
  <c r="AK23"/>
  <c r="AK22"/>
  <c r="AK21"/>
  <c r="AK20"/>
  <c r="AK19"/>
  <c r="AK18"/>
  <c r="AK17"/>
  <c r="AK16"/>
  <c r="AL16" s="1"/>
  <c r="AK15"/>
  <c r="AA28"/>
  <c r="AA25"/>
  <c r="AA24"/>
  <c r="AA23"/>
  <c r="AA22"/>
  <c r="AA21"/>
  <c r="AA20"/>
  <c r="AA19"/>
  <c r="AA18"/>
  <c r="AA17"/>
  <c r="AA16"/>
  <c r="AA15"/>
  <c r="AA14"/>
  <c r="AA13"/>
  <c r="G14"/>
  <c r="Q25"/>
  <c r="N25"/>
  <c r="K25"/>
  <c r="BF20" l="1"/>
  <c r="BG20" s="1"/>
  <c r="BF16"/>
  <c r="BG16" s="1"/>
  <c r="BF15"/>
  <c r="BG15" s="1"/>
  <c r="BF28"/>
  <c r="BG28" s="1"/>
  <c r="BF24"/>
  <c r="BG24" s="1"/>
  <c r="BF21"/>
  <c r="BG21" s="1"/>
  <c r="BF14"/>
  <c r="BG14" s="1"/>
  <c r="BF25"/>
  <c r="BG25" s="1"/>
  <c r="BF23"/>
  <c r="BG23" s="1"/>
  <c r="BF22"/>
  <c r="BG22" s="1"/>
  <c r="BF19"/>
  <c r="BG19" s="1"/>
  <c r="BF13"/>
  <c r="BG13" s="1"/>
  <c r="I13"/>
  <c r="I14" l="1"/>
  <c r="I15"/>
  <c r="I16"/>
  <c r="I18"/>
  <c r="I19"/>
  <c r="I20"/>
  <c r="I21"/>
  <c r="I22"/>
  <c r="I24"/>
  <c r="I25"/>
  <c r="I28"/>
  <c r="H18"/>
  <c r="H19"/>
  <c r="H20"/>
  <c r="H21"/>
  <c r="H22"/>
  <c r="H24"/>
  <c r="H25"/>
  <c r="H26"/>
  <c r="H27"/>
  <c r="H28"/>
  <c r="H13"/>
  <c r="G16"/>
  <c r="G17"/>
  <c r="G18"/>
  <c r="G19"/>
  <c r="G20"/>
  <c r="G21"/>
  <c r="G22"/>
  <c r="G23"/>
  <c r="G24"/>
  <c r="G25"/>
  <c r="G28"/>
  <c r="G13"/>
  <c r="F14"/>
  <c r="F15"/>
  <c r="F16"/>
  <c r="F17"/>
  <c r="F18"/>
  <c r="F19"/>
  <c r="F20"/>
  <c r="F21"/>
  <c r="F22"/>
  <c r="F23"/>
  <c r="F24"/>
  <c r="F25"/>
  <c r="F28"/>
  <c r="F13"/>
  <c r="E16"/>
  <c r="E17"/>
  <c r="E19"/>
  <c r="E20"/>
  <c r="E21"/>
  <c r="E22"/>
  <c r="E24"/>
  <c r="E28"/>
  <c r="E13"/>
  <c r="D14"/>
  <c r="D15"/>
  <c r="D16"/>
  <c r="D17"/>
  <c r="D18"/>
  <c r="D19"/>
  <c r="D20"/>
  <c r="D21"/>
  <c r="D22"/>
  <c r="D23"/>
  <c r="D25"/>
  <c r="D28"/>
  <c r="D13"/>
  <c r="C14"/>
  <c r="J14" s="1"/>
  <c r="AB14" s="1"/>
  <c r="AC14" s="1"/>
  <c r="C15"/>
  <c r="J15" s="1"/>
  <c r="AB15" s="1"/>
  <c r="AC15" s="1"/>
  <c r="C16"/>
  <c r="J16" s="1"/>
  <c r="AB16" s="1"/>
  <c r="AC16" s="1"/>
  <c r="C17"/>
  <c r="J17" s="1"/>
  <c r="AB17" s="1"/>
  <c r="AC17" s="1"/>
  <c r="C18"/>
  <c r="J18" s="1"/>
  <c r="AB18" s="1"/>
  <c r="AC18" s="1"/>
  <c r="C19"/>
  <c r="J19" s="1"/>
  <c r="AB19" s="1"/>
  <c r="AC19" s="1"/>
  <c r="C20"/>
  <c r="J20" s="1"/>
  <c r="AB20" s="1"/>
  <c r="AC20" s="1"/>
  <c r="C21"/>
  <c r="J21" s="1"/>
  <c r="AB21" s="1"/>
  <c r="AC21" s="1"/>
  <c r="C22"/>
  <c r="J22" s="1"/>
  <c r="AB22" s="1"/>
  <c r="AC22" s="1"/>
  <c r="C23"/>
  <c r="J23" s="1"/>
  <c r="C24"/>
  <c r="J24" s="1"/>
  <c r="AB24" s="1"/>
  <c r="AC24" s="1"/>
  <c r="C25"/>
  <c r="J25" s="1"/>
  <c r="AB25" s="1"/>
  <c r="AC25" s="1"/>
  <c r="C26"/>
  <c r="C27"/>
  <c r="C28"/>
  <c r="J28" s="1"/>
  <c r="AB28" s="1"/>
  <c r="AC28" s="1"/>
  <c r="C13"/>
  <c r="J13" s="1"/>
  <c r="AB13" s="1"/>
  <c r="AC13" s="1"/>
  <c r="L23" l="1"/>
  <c r="AB23"/>
  <c r="AC23" s="1"/>
  <c r="L28"/>
  <c r="M28" s="1"/>
  <c r="R28"/>
  <c r="S28" s="1"/>
  <c r="R26"/>
  <c r="S26" s="1"/>
  <c r="R24"/>
  <c r="S24" s="1"/>
  <c r="L24"/>
  <c r="R22"/>
  <c r="S22" s="1"/>
  <c r="L22"/>
  <c r="M22" s="1"/>
  <c r="R20"/>
  <c r="S20" s="1"/>
  <c r="L20"/>
  <c r="M20" s="1"/>
  <c r="R18"/>
  <c r="S18" s="1"/>
  <c r="L18"/>
  <c r="M18" s="1"/>
  <c r="R16"/>
  <c r="S16" s="1"/>
  <c r="L16"/>
  <c r="M16" s="1"/>
  <c r="R14"/>
  <c r="S14" s="1"/>
  <c r="L14"/>
  <c r="M14" s="1"/>
  <c r="R13"/>
  <c r="S13" s="1"/>
  <c r="L13"/>
  <c r="M13" s="1"/>
  <c r="R27"/>
  <c r="S27" s="1"/>
  <c r="R25"/>
  <c r="S25" s="1"/>
  <c r="L25"/>
  <c r="M25" s="1"/>
  <c r="L21"/>
  <c r="M21" s="1"/>
  <c r="R21"/>
  <c r="S21" s="1"/>
  <c r="L19"/>
  <c r="R19"/>
  <c r="S19" s="1"/>
  <c r="L17"/>
  <c r="M17" s="1"/>
  <c r="R17"/>
  <c r="S17" s="1"/>
  <c r="L15"/>
  <c r="M15" s="1"/>
  <c r="R15"/>
  <c r="S15" s="1"/>
</calcChain>
</file>

<file path=xl/sharedStrings.xml><?xml version="1.0" encoding="utf-8"?>
<sst xmlns="http://schemas.openxmlformats.org/spreadsheetml/2006/main" count="87" uniqueCount="45">
  <si>
    <t>руб.</t>
  </si>
  <si>
    <t>%</t>
  </si>
  <si>
    <t>Магазин № 45</t>
  </si>
  <si>
    <t>Магазин № 10</t>
  </si>
  <si>
    <t>Магазин № 2</t>
  </si>
  <si>
    <t>Магазин № 5</t>
  </si>
  <si>
    <t>Магазин № 23</t>
  </si>
  <si>
    <t>Сравнительный анализ уровня розничных цен в муниципальных магазинах г. Енисейска</t>
  </si>
  <si>
    <t>Магазин № 28</t>
  </si>
  <si>
    <t>Магазин № 33</t>
  </si>
  <si>
    <t>Макаронные изделия (весовые), 1 кг</t>
  </si>
  <si>
    <t>Крупа рисовая (весовая), 1 кг</t>
  </si>
  <si>
    <t>Крупа гречневая (весовая), 1 кг</t>
  </si>
  <si>
    <t>Масло сливочное, высший сорт, весовое, 1 кг</t>
  </si>
  <si>
    <t>Хлеб белый, 1 сорт</t>
  </si>
  <si>
    <t>Яйцо, 10 яиц ( 1 категория)</t>
  </si>
  <si>
    <t>Сахар, весовой, 1 кг</t>
  </si>
  <si>
    <t>Соль, 1 кг</t>
  </si>
  <si>
    <t>Окорочка куриные, 1 кг</t>
  </si>
  <si>
    <t>Чай Канди Медиум (250 гр.)</t>
  </si>
  <si>
    <t>Картофель, 1 кг</t>
  </si>
  <si>
    <t>Морковь, 1 кг</t>
  </si>
  <si>
    <t>Лук 1 кг</t>
  </si>
  <si>
    <t>Масло подсолнечное рафинированное, 1 л.(отечественное производство,  по минимальной цене)</t>
  </si>
  <si>
    <t>Молоко 2,5 %, 1 л,(производство Марусино детство)</t>
  </si>
  <si>
    <t>Сельдь свежемороженая, тихоокеанская,  1 кг</t>
  </si>
  <si>
    <t>Средние цены по МУП магазинам, на основе данных мониторинга за ЯНВАРЬ 2015</t>
  </si>
  <si>
    <r>
      <t xml:space="preserve">Изменения средних розничных цен в МУП магазинах за </t>
    </r>
    <r>
      <rPr>
        <b/>
        <sz val="12"/>
        <color theme="1"/>
        <rFont val="Cambria"/>
        <family val="1"/>
        <charset val="204"/>
        <scheme val="major"/>
      </rPr>
      <t>январь-февраль 2015г.</t>
    </r>
  </si>
  <si>
    <t>Средняя цена по МУП магазинам за ФЕВРАЛЬ</t>
  </si>
  <si>
    <t>Средние цены по  другим розничным магазинам          г. Енисейска, на основе данных мониторинга за ФЕВРАЛЬ 2015</t>
  </si>
  <si>
    <r>
      <t xml:space="preserve">Сравнение средних розничных цен в МУП и других розничных магазинах за </t>
    </r>
    <r>
      <rPr>
        <b/>
        <sz val="12"/>
        <color theme="1"/>
        <rFont val="Cambria"/>
        <family val="1"/>
        <charset val="204"/>
        <scheme val="major"/>
      </rPr>
      <t>февраль 2015г.</t>
    </r>
  </si>
  <si>
    <r>
      <t xml:space="preserve">Средние цены магазинов                          г. Енисейска, на основе данных КРАСНОЯРСКСТАТА за </t>
    </r>
    <r>
      <rPr>
        <b/>
        <sz val="12"/>
        <color theme="1"/>
        <rFont val="Cambria"/>
        <family val="1"/>
        <charset val="204"/>
        <scheme val="major"/>
      </rPr>
      <t>ФЕВРАЛЬ 2015</t>
    </r>
  </si>
  <si>
    <t>Наименование</t>
  </si>
  <si>
    <t xml:space="preserve"> </t>
  </si>
  <si>
    <t xml:space="preserve"> МАРТ 2015</t>
  </si>
  <si>
    <r>
      <t xml:space="preserve">Изменения средних розничных цен в МУП магазинах за </t>
    </r>
    <r>
      <rPr>
        <b/>
        <sz val="12"/>
        <color theme="1"/>
        <rFont val="Cambria"/>
        <family val="1"/>
        <charset val="204"/>
        <scheme val="major"/>
      </rPr>
      <t>февраль-март 2015г.</t>
    </r>
  </si>
  <si>
    <t>Средняя цена по МУП магазинам за МАРТ, руб.</t>
  </si>
  <si>
    <t xml:space="preserve"> АПРЕЛЬ 2015</t>
  </si>
  <si>
    <r>
      <t xml:space="preserve">Изменения средних розничных цен в МУП магазинах за </t>
    </r>
    <r>
      <rPr>
        <b/>
        <sz val="12"/>
        <color theme="1"/>
        <rFont val="Cambria"/>
        <family val="1"/>
        <charset val="204"/>
        <scheme val="major"/>
      </rPr>
      <t>март-апрель 2015г.</t>
    </r>
  </si>
  <si>
    <r>
      <t xml:space="preserve">Средняя цена по МУП магазинам за </t>
    </r>
    <r>
      <rPr>
        <b/>
        <sz val="11"/>
        <color theme="1"/>
        <rFont val="Cambria"/>
        <family val="1"/>
        <charset val="204"/>
        <scheme val="major"/>
      </rPr>
      <t>АПРЕЛЬ</t>
    </r>
    <r>
      <rPr>
        <sz val="11"/>
        <color theme="1"/>
        <rFont val="Cambria"/>
        <family val="1"/>
        <charset val="204"/>
        <scheme val="major"/>
      </rPr>
      <t>, руб.</t>
    </r>
  </si>
  <si>
    <t xml:space="preserve">ИЮНЬ  </t>
  </si>
  <si>
    <r>
      <t xml:space="preserve">Изменения средних розничных цен в МУП магазинах за </t>
    </r>
    <r>
      <rPr>
        <b/>
        <sz val="12"/>
        <color theme="1"/>
        <rFont val="Cambria"/>
        <family val="1"/>
        <charset val="204"/>
        <scheme val="major"/>
      </rPr>
      <t>май-июнь 2015г.</t>
    </r>
  </si>
  <si>
    <t>Средняя цена по МУП магазинам за ИЮНЬ, руб.</t>
  </si>
  <si>
    <t>МАЙ</t>
  </si>
  <si>
    <r>
      <t>Изменения средних розничных цен в МУП магазинах за апрель</t>
    </r>
    <r>
      <rPr>
        <b/>
        <sz val="12"/>
        <color theme="1"/>
        <rFont val="Cambria"/>
        <family val="1"/>
        <charset val="204"/>
        <scheme val="major"/>
      </rPr>
      <t>-май 2015г.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</si>
</sst>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" fontId="1" fillId="0" borderId="7" xfId="0" applyNumberFormat="1" applyFont="1" applyBorder="1" applyAlignment="1">
      <alignment horizontal="center" vertical="center" wrapText="1"/>
    </xf>
    <xf numFmtId="17" fontId="1" fillId="0" borderId="1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" xfId="0" applyFont="1" applyBorder="1"/>
    <xf numFmtId="0" fontId="2" fillId="0" borderId="4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/>
    <xf numFmtId="0" fontId="2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41" xfId="0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4" fontId="2" fillId="0" borderId="4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8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2" fontId="2" fillId="3" borderId="37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 wrapText="1"/>
    </xf>
    <xf numFmtId="17" fontId="5" fillId="3" borderId="5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29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" fontId="5" fillId="0" borderId="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" fontId="5" fillId="0" borderId="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29"/>
  <sheetViews>
    <sheetView tabSelected="1" zoomScale="71" zoomScaleNormal="71" workbookViewId="0">
      <pane xSplit="2" ySplit="12" topLeftCell="AS13" activePane="bottomRight" state="frozen"/>
      <selection pane="topRight" activeCell="C1" sqref="C1"/>
      <selection pane="bottomLeft" activeCell="A12" sqref="A12"/>
      <selection pane="bottomRight" activeCell="AU16" sqref="AU16"/>
    </sheetView>
  </sheetViews>
  <sheetFormatPr defaultColWidth="9.140625" defaultRowHeight="14.25"/>
  <cols>
    <col min="1" max="1" width="3.7109375" style="1" customWidth="1"/>
    <col min="2" max="2" width="45" style="1" customWidth="1"/>
    <col min="3" max="4" width="9" style="1" hidden="1" customWidth="1"/>
    <col min="5" max="5" width="9.140625" style="1" hidden="1" customWidth="1"/>
    <col min="6" max="7" width="9.28515625" style="1" hidden="1" customWidth="1"/>
    <col min="8" max="8" width="9" style="1" hidden="1" customWidth="1"/>
    <col min="9" max="9" width="10.5703125" style="6" hidden="1" customWidth="1"/>
    <col min="10" max="10" width="15.140625" style="1" customWidth="1"/>
    <col min="11" max="11" width="20.5703125" style="1" customWidth="1"/>
    <col min="12" max="12" width="11.5703125" style="1" customWidth="1"/>
    <col min="13" max="13" width="10.7109375" style="1" customWidth="1"/>
    <col min="14" max="14" width="18.85546875" style="1" hidden="1" customWidth="1"/>
    <col min="15" max="15" width="12.42578125" style="1" hidden="1" customWidth="1"/>
    <col min="16" max="16" width="12" style="1" hidden="1" customWidth="1"/>
    <col min="17" max="17" width="22" style="1" hidden="1" customWidth="1"/>
    <col min="18" max="18" width="0" style="1" hidden="1" customWidth="1"/>
    <col min="19" max="19" width="9.5703125" style="1" hidden="1" customWidth="1"/>
    <col min="20" max="26" width="9.140625" style="1"/>
    <col min="27" max="27" width="13" style="1" customWidth="1"/>
    <col min="28" max="16384" width="9.140625" style="1"/>
  </cols>
  <sheetData>
    <row r="2" spans="1:59" ht="15" thickBot="1">
      <c r="C2" s="114"/>
      <c r="D2" s="114"/>
      <c r="E2" s="114"/>
      <c r="F2" s="114"/>
      <c r="G2" s="114"/>
      <c r="H2" s="114"/>
      <c r="I2" s="114"/>
    </row>
    <row r="3" spans="1:59" ht="20.25" customHeight="1">
      <c r="A3" s="146" t="s">
        <v>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8"/>
    </row>
    <row r="4" spans="1:59" ht="8.25" hidden="1" customHeigh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1"/>
    </row>
    <row r="5" spans="1:59" ht="18.7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4"/>
    </row>
    <row r="6" spans="1:59" ht="14.25" hidden="1" customHeight="1">
      <c r="A6" s="4"/>
      <c r="B6" s="4"/>
      <c r="C6" s="4"/>
      <c r="D6" s="4"/>
      <c r="E6" s="4"/>
      <c r="F6" s="4"/>
      <c r="G6" s="4"/>
      <c r="H6" s="4"/>
      <c r="I6" s="5"/>
    </row>
    <row r="7" spans="1:59" ht="14.25" hidden="1" customHeight="1">
      <c r="A7" s="4"/>
      <c r="B7" s="4"/>
      <c r="C7" s="4"/>
      <c r="D7" s="4"/>
      <c r="E7" s="4"/>
      <c r="F7" s="4"/>
      <c r="G7" s="4"/>
      <c r="H7" s="4"/>
      <c r="I7" s="5"/>
    </row>
    <row r="8" spans="1:59" ht="14.25" hidden="1" customHeight="1">
      <c r="A8" s="10"/>
      <c r="B8" s="10"/>
      <c r="C8" s="10"/>
      <c r="D8" s="10"/>
      <c r="E8" s="10"/>
      <c r="F8" s="10"/>
      <c r="G8" s="10"/>
      <c r="H8" s="10"/>
      <c r="I8" s="11"/>
    </row>
    <row r="9" spans="1:59" ht="64.5" customHeight="1" thickBot="1">
      <c r="A9" s="115"/>
      <c r="B9" s="117" t="s">
        <v>32</v>
      </c>
      <c r="C9" s="23"/>
      <c r="D9" s="24"/>
      <c r="E9" s="24"/>
      <c r="F9" s="24"/>
      <c r="G9" s="24"/>
      <c r="H9" s="24"/>
      <c r="I9" s="24"/>
      <c r="J9" s="51"/>
      <c r="K9" s="125" t="s">
        <v>26</v>
      </c>
      <c r="L9" s="128" t="s">
        <v>27</v>
      </c>
      <c r="M9" s="129"/>
      <c r="N9" s="134" t="s">
        <v>29</v>
      </c>
      <c r="O9" s="128" t="s">
        <v>30</v>
      </c>
      <c r="P9" s="137"/>
      <c r="Q9" s="122" t="s">
        <v>31</v>
      </c>
      <c r="R9" s="128" t="s">
        <v>30</v>
      </c>
      <c r="S9" s="137"/>
      <c r="T9" s="140" t="s">
        <v>34</v>
      </c>
      <c r="U9" s="141"/>
      <c r="V9" s="141"/>
      <c r="W9" s="141"/>
      <c r="X9" s="141"/>
      <c r="Y9" s="141"/>
      <c r="Z9" s="141"/>
      <c r="AA9" s="142"/>
      <c r="AB9" s="128" t="s">
        <v>35</v>
      </c>
      <c r="AC9" s="129"/>
      <c r="AD9" s="155" t="s">
        <v>37</v>
      </c>
      <c r="AE9" s="156"/>
      <c r="AF9" s="156"/>
      <c r="AG9" s="156"/>
      <c r="AH9" s="156"/>
      <c r="AI9" s="156"/>
      <c r="AJ9" s="156"/>
      <c r="AK9" s="157"/>
      <c r="AL9" s="106" t="s">
        <v>38</v>
      </c>
      <c r="AM9" s="107"/>
      <c r="AN9" s="155" t="s">
        <v>43</v>
      </c>
      <c r="AO9" s="156"/>
      <c r="AP9" s="156"/>
      <c r="AQ9" s="156"/>
      <c r="AR9" s="156"/>
      <c r="AS9" s="156"/>
      <c r="AT9" s="156"/>
      <c r="AU9" s="157"/>
      <c r="AV9" s="106" t="s">
        <v>44</v>
      </c>
      <c r="AW9" s="107"/>
      <c r="AX9" s="92" t="s">
        <v>40</v>
      </c>
      <c r="AY9" s="93"/>
      <c r="AZ9" s="93"/>
      <c r="BA9" s="93"/>
      <c r="BB9" s="93"/>
      <c r="BC9" s="93"/>
      <c r="BD9" s="93"/>
      <c r="BE9" s="94"/>
      <c r="BF9" s="98" t="s">
        <v>41</v>
      </c>
      <c r="BG9" s="99"/>
    </row>
    <row r="10" spans="1:59" ht="15" customHeight="1" thickBot="1">
      <c r="A10" s="116"/>
      <c r="B10" s="118"/>
      <c r="C10" s="25"/>
      <c r="D10" s="26"/>
      <c r="E10" s="26"/>
      <c r="F10" s="26"/>
      <c r="G10" s="26"/>
      <c r="H10" s="26"/>
      <c r="I10" s="26"/>
      <c r="J10" s="52"/>
      <c r="K10" s="126"/>
      <c r="L10" s="130"/>
      <c r="M10" s="131"/>
      <c r="N10" s="135"/>
      <c r="O10" s="130"/>
      <c r="P10" s="138"/>
      <c r="Q10" s="123"/>
      <c r="R10" s="130"/>
      <c r="S10" s="138"/>
      <c r="T10" s="143"/>
      <c r="U10" s="144"/>
      <c r="V10" s="144"/>
      <c r="W10" s="144"/>
      <c r="X10" s="144"/>
      <c r="Y10" s="144"/>
      <c r="Z10" s="144"/>
      <c r="AA10" s="145"/>
      <c r="AB10" s="130"/>
      <c r="AC10" s="131"/>
      <c r="AD10" s="158"/>
      <c r="AE10" s="159"/>
      <c r="AF10" s="159"/>
      <c r="AG10" s="159"/>
      <c r="AH10" s="159"/>
      <c r="AI10" s="159"/>
      <c r="AJ10" s="159"/>
      <c r="AK10" s="160"/>
      <c r="AL10" s="108"/>
      <c r="AM10" s="109"/>
      <c r="AN10" s="158"/>
      <c r="AO10" s="159"/>
      <c r="AP10" s="159"/>
      <c r="AQ10" s="159"/>
      <c r="AR10" s="159"/>
      <c r="AS10" s="159"/>
      <c r="AT10" s="159"/>
      <c r="AU10" s="160"/>
      <c r="AV10" s="108"/>
      <c r="AW10" s="109"/>
      <c r="AX10" s="95"/>
      <c r="AY10" s="96"/>
      <c r="AZ10" s="96"/>
      <c r="BA10" s="96"/>
      <c r="BB10" s="96"/>
      <c r="BC10" s="96"/>
      <c r="BD10" s="96"/>
      <c r="BE10" s="97"/>
      <c r="BF10" s="100"/>
      <c r="BG10" s="101"/>
    </row>
    <row r="11" spans="1:59" ht="108.75" customHeight="1" thickBot="1">
      <c r="A11" s="116"/>
      <c r="B11" s="119"/>
      <c r="C11" s="22" t="s">
        <v>4</v>
      </c>
      <c r="D11" s="22" t="s">
        <v>5</v>
      </c>
      <c r="E11" s="22" t="s">
        <v>3</v>
      </c>
      <c r="F11" s="22" t="s">
        <v>6</v>
      </c>
      <c r="G11" s="22" t="s">
        <v>8</v>
      </c>
      <c r="H11" s="22" t="s">
        <v>9</v>
      </c>
      <c r="I11" s="22" t="s">
        <v>2</v>
      </c>
      <c r="J11" s="27" t="s">
        <v>28</v>
      </c>
      <c r="K11" s="127"/>
      <c r="L11" s="132"/>
      <c r="M11" s="133"/>
      <c r="N11" s="136"/>
      <c r="O11" s="132"/>
      <c r="P11" s="139"/>
      <c r="Q11" s="124"/>
      <c r="R11" s="132"/>
      <c r="S11" s="139"/>
      <c r="T11" s="47" t="s">
        <v>4</v>
      </c>
      <c r="U11" s="47" t="s">
        <v>5</v>
      </c>
      <c r="V11" s="47" t="s">
        <v>3</v>
      </c>
      <c r="W11" s="47" t="s">
        <v>6</v>
      </c>
      <c r="X11" s="47" t="s">
        <v>8</v>
      </c>
      <c r="Y11" s="47" t="s">
        <v>9</v>
      </c>
      <c r="Z11" s="47" t="s">
        <v>2</v>
      </c>
      <c r="AA11" s="56" t="s">
        <v>36</v>
      </c>
      <c r="AB11" s="132"/>
      <c r="AC11" s="133"/>
      <c r="AD11" s="84" t="s">
        <v>4</v>
      </c>
      <c r="AE11" s="84" t="s">
        <v>5</v>
      </c>
      <c r="AF11" s="84" t="s">
        <v>3</v>
      </c>
      <c r="AG11" s="84" t="s">
        <v>6</v>
      </c>
      <c r="AH11" s="84" t="s">
        <v>8</v>
      </c>
      <c r="AI11" s="84" t="s">
        <v>9</v>
      </c>
      <c r="AJ11" s="84" t="s">
        <v>2</v>
      </c>
      <c r="AK11" s="85" t="s">
        <v>39</v>
      </c>
      <c r="AL11" s="110"/>
      <c r="AM11" s="111"/>
      <c r="AN11" s="84" t="s">
        <v>4</v>
      </c>
      <c r="AO11" s="84" t="s">
        <v>5</v>
      </c>
      <c r="AP11" s="84" t="s">
        <v>3</v>
      </c>
      <c r="AQ11" s="84" t="s">
        <v>6</v>
      </c>
      <c r="AR11" s="84" t="s">
        <v>8</v>
      </c>
      <c r="AS11" s="84" t="s">
        <v>9</v>
      </c>
      <c r="AT11" s="84" t="s">
        <v>2</v>
      </c>
      <c r="AU11" s="85" t="s">
        <v>42</v>
      </c>
      <c r="AV11" s="110"/>
      <c r="AW11" s="111"/>
      <c r="AX11" s="70" t="s">
        <v>4</v>
      </c>
      <c r="AY11" s="70" t="s">
        <v>5</v>
      </c>
      <c r="AZ11" s="70" t="s">
        <v>3</v>
      </c>
      <c r="BA11" s="70" t="s">
        <v>6</v>
      </c>
      <c r="BB11" s="70" t="s">
        <v>8</v>
      </c>
      <c r="BC11" s="70" t="s">
        <v>9</v>
      </c>
      <c r="BD11" s="70" t="s">
        <v>2</v>
      </c>
      <c r="BE11" s="71" t="s">
        <v>42</v>
      </c>
      <c r="BF11" s="102"/>
      <c r="BG11" s="103"/>
    </row>
    <row r="12" spans="1:59" ht="24.75" customHeight="1" thickBot="1">
      <c r="A12" s="12"/>
      <c r="B12" s="12"/>
      <c r="C12" s="120"/>
      <c r="D12" s="121"/>
      <c r="E12" s="121"/>
      <c r="F12" s="121"/>
      <c r="G12" s="121"/>
      <c r="H12" s="121"/>
      <c r="I12" s="121"/>
      <c r="J12" s="121"/>
      <c r="K12" s="35"/>
      <c r="L12" s="38" t="s">
        <v>0</v>
      </c>
      <c r="M12" s="61" t="s">
        <v>1</v>
      </c>
      <c r="N12" s="57"/>
      <c r="O12" s="38" t="s">
        <v>0</v>
      </c>
      <c r="P12" s="36" t="s">
        <v>1</v>
      </c>
      <c r="Q12" s="45"/>
      <c r="R12" s="36" t="s">
        <v>0</v>
      </c>
      <c r="S12" s="44" t="s">
        <v>1</v>
      </c>
      <c r="T12" s="120"/>
      <c r="U12" s="121"/>
      <c r="V12" s="121"/>
      <c r="W12" s="121"/>
      <c r="X12" s="121"/>
      <c r="Y12" s="121"/>
      <c r="Z12" s="121"/>
      <c r="AA12" s="121"/>
      <c r="AB12" s="65" t="s">
        <v>0</v>
      </c>
      <c r="AC12" s="36" t="s">
        <v>1</v>
      </c>
      <c r="AD12" s="112"/>
      <c r="AE12" s="113"/>
      <c r="AF12" s="113"/>
      <c r="AG12" s="113"/>
      <c r="AH12" s="113"/>
      <c r="AI12" s="113"/>
      <c r="AJ12" s="113"/>
      <c r="AK12" s="113"/>
      <c r="AL12" s="86" t="s">
        <v>0</v>
      </c>
      <c r="AM12" s="87" t="s">
        <v>1</v>
      </c>
      <c r="AN12" s="112"/>
      <c r="AO12" s="113"/>
      <c r="AP12" s="113"/>
      <c r="AQ12" s="113"/>
      <c r="AR12" s="113"/>
      <c r="AS12" s="113"/>
      <c r="AT12" s="113"/>
      <c r="AU12" s="113"/>
      <c r="AV12" s="86" t="s">
        <v>0</v>
      </c>
      <c r="AW12" s="87" t="s">
        <v>1</v>
      </c>
      <c r="AX12" s="104"/>
      <c r="AY12" s="105"/>
      <c r="AZ12" s="105"/>
      <c r="BA12" s="105"/>
      <c r="BB12" s="105"/>
      <c r="BC12" s="105"/>
      <c r="BD12" s="105"/>
      <c r="BE12" s="105"/>
      <c r="BF12" s="72" t="s">
        <v>0</v>
      </c>
      <c r="BG12" s="73" t="s">
        <v>1</v>
      </c>
    </row>
    <row r="13" spans="1:59" ht="16.5" thickBot="1">
      <c r="A13" s="3">
        <v>1</v>
      </c>
      <c r="B13" s="2" t="s">
        <v>10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6" t="e">
        <f>#REF!</f>
        <v>#REF!</v>
      </c>
      <c r="H13" s="13" t="e">
        <f>#REF!</f>
        <v>#REF!</v>
      </c>
      <c r="I13" s="19" t="e">
        <f>#REF!</f>
        <v>#REF!</v>
      </c>
      <c r="J13" s="28" t="e">
        <f>AVERAGE(C13:I13)</f>
        <v>#REF!</v>
      </c>
      <c r="K13" s="34">
        <v>37.17</v>
      </c>
      <c r="L13" s="41" t="e">
        <f t="shared" ref="L13:L28" si="0">J13-K13</f>
        <v>#REF!</v>
      </c>
      <c r="M13" s="62" t="e">
        <f>L13*100/K13</f>
        <v>#REF!</v>
      </c>
      <c r="N13" s="58">
        <v>37.17</v>
      </c>
      <c r="O13" s="41"/>
      <c r="P13" s="37"/>
      <c r="Q13" s="46">
        <v>60.39</v>
      </c>
      <c r="R13" s="41" t="e">
        <f t="shared" ref="R13:R22" si="1">Q13-J13</f>
        <v>#REF!</v>
      </c>
      <c r="S13" s="37" t="e">
        <f>R13*100/Q13</f>
        <v>#REF!</v>
      </c>
      <c r="T13" s="13">
        <v>38</v>
      </c>
      <c r="U13" s="13">
        <v>35</v>
      </c>
      <c r="V13" s="13">
        <v>32</v>
      </c>
      <c r="W13" s="13">
        <v>36</v>
      </c>
      <c r="X13" s="16">
        <v>33</v>
      </c>
      <c r="Y13" s="13">
        <v>33</v>
      </c>
      <c r="Z13" s="19">
        <v>34</v>
      </c>
      <c r="AA13" s="28">
        <f t="shared" ref="AA13:AA25" si="2">AVERAGE(T13:Z13)</f>
        <v>34.428571428571431</v>
      </c>
      <c r="AB13" s="68" t="e">
        <f>AA13-J13</f>
        <v>#REF!</v>
      </c>
      <c r="AC13" s="69" t="e">
        <f>AB13*100/J13</f>
        <v>#REF!</v>
      </c>
      <c r="AD13" s="88">
        <v>38</v>
      </c>
      <c r="AE13" s="88">
        <v>35</v>
      </c>
      <c r="AF13" s="88">
        <v>32</v>
      </c>
      <c r="AG13" s="88">
        <v>33</v>
      </c>
      <c r="AH13" s="19">
        <v>33</v>
      </c>
      <c r="AI13" s="88">
        <v>33</v>
      </c>
      <c r="AJ13" s="19">
        <v>34</v>
      </c>
      <c r="AK13" s="28">
        <f t="shared" ref="AK13:AK28" si="3">AVERAGE(AD13:AJ13)</f>
        <v>34</v>
      </c>
      <c r="AL13" s="89">
        <f>AK13-AA13</f>
        <v>-0.4285714285714306</v>
      </c>
      <c r="AM13" s="90">
        <f>AL13*100/AA13</f>
        <v>-1.2448132780083045</v>
      </c>
      <c r="AN13" s="88">
        <v>38</v>
      </c>
      <c r="AO13" s="88">
        <v>35</v>
      </c>
      <c r="AP13" s="88">
        <v>32</v>
      </c>
      <c r="AQ13" s="88">
        <v>33</v>
      </c>
      <c r="AR13" s="19">
        <v>33</v>
      </c>
      <c r="AS13" s="88">
        <v>33</v>
      </c>
      <c r="AT13" s="19">
        <v>33</v>
      </c>
      <c r="AU13" s="28">
        <f t="shared" ref="AU13:AU28" si="4">AVERAGE(AN13:AT13)</f>
        <v>33.857142857142854</v>
      </c>
      <c r="AV13" s="89">
        <f>AU13-AK13</f>
        <v>-0.1428571428571459</v>
      </c>
      <c r="AW13" s="90">
        <f>AV13*100/AK13</f>
        <v>-0.4201680672268997</v>
      </c>
      <c r="AX13" s="74">
        <v>46</v>
      </c>
      <c r="AY13" s="74">
        <v>36</v>
      </c>
      <c r="AZ13" s="74">
        <v>32</v>
      </c>
      <c r="BA13" s="74">
        <v>33</v>
      </c>
      <c r="BB13" s="75">
        <v>33</v>
      </c>
      <c r="BC13" s="74">
        <v>33</v>
      </c>
      <c r="BD13" s="75">
        <v>33</v>
      </c>
      <c r="BE13" s="76">
        <f t="shared" ref="BE13:BE28" si="5">AVERAGE(AX13:BD13)</f>
        <v>35.142857142857146</v>
      </c>
      <c r="BF13" s="77">
        <f>BE13-AU13</f>
        <v>1.2857142857142918</v>
      </c>
      <c r="BG13" s="78">
        <f>BF13*100/AU13</f>
        <v>3.7974683544303982</v>
      </c>
    </row>
    <row r="14" spans="1:59" ht="16.5" thickBot="1">
      <c r="A14" s="3">
        <v>2</v>
      </c>
      <c r="B14" s="2" t="s">
        <v>11</v>
      </c>
      <c r="C14" s="14" t="e">
        <f>#REF!</f>
        <v>#REF!</v>
      </c>
      <c r="D14" s="14" t="e">
        <f>#REF!</f>
        <v>#REF!</v>
      </c>
      <c r="E14" s="14"/>
      <c r="F14" s="14" t="e">
        <f>#REF!</f>
        <v>#REF!</v>
      </c>
      <c r="G14" s="17" t="e">
        <f>#REF!</f>
        <v>#REF!</v>
      </c>
      <c r="H14" s="14"/>
      <c r="I14" s="20" t="e">
        <f>#REF!</f>
        <v>#REF!</v>
      </c>
      <c r="J14" s="29" t="e">
        <f>AVERAGE(C14:I14)</f>
        <v>#REF!</v>
      </c>
      <c r="K14" s="31">
        <v>66.7</v>
      </c>
      <c r="L14" s="42" t="e">
        <f t="shared" si="0"/>
        <v>#REF!</v>
      </c>
      <c r="M14" s="63" t="e">
        <f t="shared" ref="M14:M28" si="6">L14*100/K14</f>
        <v>#REF!</v>
      </c>
      <c r="N14" s="59">
        <v>66.7</v>
      </c>
      <c r="O14" s="42"/>
      <c r="P14" s="39"/>
      <c r="Q14" s="31">
        <v>85.19</v>
      </c>
      <c r="R14" s="42" t="e">
        <f t="shared" si="1"/>
        <v>#REF!</v>
      </c>
      <c r="S14" s="39" t="e">
        <f t="shared" ref="S14:S28" si="7">R14*100/Q14</f>
        <v>#REF!</v>
      </c>
      <c r="T14" s="14">
        <v>62</v>
      </c>
      <c r="U14" s="14">
        <v>63</v>
      </c>
      <c r="V14" s="14">
        <v>56</v>
      </c>
      <c r="W14" s="14">
        <v>61</v>
      </c>
      <c r="X14" s="17">
        <v>58</v>
      </c>
      <c r="Y14" s="14"/>
      <c r="Z14" s="20">
        <v>55</v>
      </c>
      <c r="AA14" s="28">
        <f t="shared" si="2"/>
        <v>59.166666666666664</v>
      </c>
      <c r="AB14" s="42" t="e">
        <f t="shared" ref="AB14:AB28" si="8">AA14-J14</f>
        <v>#REF!</v>
      </c>
      <c r="AC14" s="66" t="e">
        <f t="shared" ref="AC14:AC28" si="9">AB14*100/J14</f>
        <v>#REF!</v>
      </c>
      <c r="AD14" s="50">
        <v>62</v>
      </c>
      <c r="AE14" s="50">
        <v>63</v>
      </c>
      <c r="AF14" s="50">
        <v>56</v>
      </c>
      <c r="AG14" s="50">
        <v>62</v>
      </c>
      <c r="AH14" s="20">
        <v>56</v>
      </c>
      <c r="AI14" s="50"/>
      <c r="AJ14" s="20">
        <v>57</v>
      </c>
      <c r="AK14" s="28">
        <f t="shared" si="3"/>
        <v>59.333333333333336</v>
      </c>
      <c r="AL14" s="89">
        <f t="shared" ref="AL14:AL28" si="10">AK14-AA14</f>
        <v>0.1666666666666714</v>
      </c>
      <c r="AM14" s="90">
        <f t="shared" ref="AM14:AM28" si="11">AL14*100/AA14</f>
        <v>0.28169014084507843</v>
      </c>
      <c r="AN14" s="50">
        <v>62</v>
      </c>
      <c r="AO14" s="50">
        <v>63</v>
      </c>
      <c r="AP14" s="50">
        <v>56</v>
      </c>
      <c r="AQ14" s="50">
        <v>62</v>
      </c>
      <c r="AR14" s="20">
        <v>58</v>
      </c>
      <c r="AS14" s="50"/>
      <c r="AT14" s="20">
        <v>57</v>
      </c>
      <c r="AU14" s="28">
        <f t="shared" si="4"/>
        <v>59.666666666666664</v>
      </c>
      <c r="AV14" s="89">
        <f t="shared" ref="AV14:AV28" si="12">AU14-AK14</f>
        <v>0.3333333333333286</v>
      </c>
      <c r="AW14" s="90">
        <f t="shared" ref="AW14:AW28" si="13">AV14*100/AK14</f>
        <v>0.56179775280898081</v>
      </c>
      <c r="AX14" s="79">
        <v>65</v>
      </c>
      <c r="AY14" s="79">
        <v>63</v>
      </c>
      <c r="AZ14" s="79">
        <v>48</v>
      </c>
      <c r="BA14" s="79">
        <v>61</v>
      </c>
      <c r="BB14" s="80">
        <v>64</v>
      </c>
      <c r="BC14" s="79"/>
      <c r="BD14" s="80">
        <v>57</v>
      </c>
      <c r="BE14" s="76">
        <f t="shared" si="5"/>
        <v>59.666666666666664</v>
      </c>
      <c r="BF14" s="77">
        <f t="shared" ref="BF14:BF28" si="14">BE14-AU14</f>
        <v>0</v>
      </c>
      <c r="BG14" s="78">
        <f t="shared" ref="BG14:BG28" si="15">BF14*100/AU14</f>
        <v>0</v>
      </c>
    </row>
    <row r="15" spans="1:59" ht="16.5" thickBot="1">
      <c r="A15" s="3">
        <v>3</v>
      </c>
      <c r="B15" s="2" t="s">
        <v>12</v>
      </c>
      <c r="C15" s="14" t="e">
        <f>#REF!</f>
        <v>#REF!</v>
      </c>
      <c r="D15" s="14" t="e">
        <f>#REF!</f>
        <v>#REF!</v>
      </c>
      <c r="E15" s="14"/>
      <c r="F15" s="14" t="e">
        <f>#REF!</f>
        <v>#REF!</v>
      </c>
      <c r="G15" s="17"/>
      <c r="H15" s="14"/>
      <c r="I15" s="20" t="e">
        <f>#REF!</f>
        <v>#REF!</v>
      </c>
      <c r="J15" s="29" t="e">
        <f t="shared" ref="J15:J28" si="16">AVERAGE(C15:I15)</f>
        <v>#REF!</v>
      </c>
      <c r="K15" s="31">
        <v>78</v>
      </c>
      <c r="L15" s="42" t="e">
        <f t="shared" si="0"/>
        <v>#REF!</v>
      </c>
      <c r="M15" s="63" t="e">
        <f t="shared" si="6"/>
        <v>#REF!</v>
      </c>
      <c r="N15" s="59">
        <v>78</v>
      </c>
      <c r="O15" s="42"/>
      <c r="P15" s="39"/>
      <c r="Q15" s="31">
        <v>85</v>
      </c>
      <c r="R15" s="42" t="e">
        <f t="shared" si="1"/>
        <v>#REF!</v>
      </c>
      <c r="S15" s="39" t="e">
        <f t="shared" si="7"/>
        <v>#REF!</v>
      </c>
      <c r="T15" s="14">
        <v>65</v>
      </c>
      <c r="U15" s="14">
        <v>67</v>
      </c>
      <c r="V15" s="14"/>
      <c r="W15" s="14">
        <v>64</v>
      </c>
      <c r="X15" s="17"/>
      <c r="Y15" s="14"/>
      <c r="Z15" s="20">
        <v>58</v>
      </c>
      <c r="AA15" s="28">
        <f t="shared" si="2"/>
        <v>63.5</v>
      </c>
      <c r="AB15" s="42" t="e">
        <f t="shared" si="8"/>
        <v>#REF!</v>
      </c>
      <c r="AC15" s="66" t="e">
        <f t="shared" si="9"/>
        <v>#REF!</v>
      </c>
      <c r="AD15" s="50">
        <v>65</v>
      </c>
      <c r="AE15" s="50">
        <v>67</v>
      </c>
      <c r="AF15" s="50"/>
      <c r="AG15" s="50">
        <v>64</v>
      </c>
      <c r="AH15" s="20"/>
      <c r="AI15" s="50"/>
      <c r="AJ15" s="20">
        <v>57</v>
      </c>
      <c r="AK15" s="28">
        <f t="shared" si="3"/>
        <v>63.25</v>
      </c>
      <c r="AL15" s="89">
        <f t="shared" si="10"/>
        <v>-0.25</v>
      </c>
      <c r="AM15" s="90">
        <f t="shared" si="11"/>
        <v>-0.39370078740157483</v>
      </c>
      <c r="AN15" s="50">
        <v>65</v>
      </c>
      <c r="AO15" s="50">
        <v>67</v>
      </c>
      <c r="AP15" s="50"/>
      <c r="AQ15" s="50">
        <v>64</v>
      </c>
      <c r="AR15" s="20"/>
      <c r="AS15" s="50"/>
      <c r="AT15" s="20">
        <v>56</v>
      </c>
      <c r="AU15" s="28">
        <f t="shared" si="4"/>
        <v>63</v>
      </c>
      <c r="AV15" s="89">
        <f t="shared" si="12"/>
        <v>-0.25</v>
      </c>
      <c r="AW15" s="90">
        <f t="shared" si="13"/>
        <v>-0.39525691699604742</v>
      </c>
      <c r="AX15" s="79">
        <v>63</v>
      </c>
      <c r="AY15" s="79">
        <v>67</v>
      </c>
      <c r="AZ15" s="79"/>
      <c r="BA15" s="79">
        <v>58</v>
      </c>
      <c r="BB15" s="80"/>
      <c r="BC15" s="79"/>
      <c r="BD15" s="80">
        <v>52</v>
      </c>
      <c r="BE15" s="76">
        <f t="shared" si="5"/>
        <v>60</v>
      </c>
      <c r="BF15" s="77">
        <f t="shared" si="14"/>
        <v>-3</v>
      </c>
      <c r="BG15" s="78">
        <f t="shared" si="15"/>
        <v>-4.7619047619047619</v>
      </c>
    </row>
    <row r="16" spans="1:59" ht="48" thickBot="1">
      <c r="A16" s="3">
        <v>4</v>
      </c>
      <c r="B16" s="2" t="s">
        <v>23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7" t="e">
        <f>#REF!</f>
        <v>#REF!</v>
      </c>
      <c r="H16" s="14"/>
      <c r="I16" s="20" t="e">
        <f>#REF!</f>
        <v>#REF!</v>
      </c>
      <c r="J16" s="29" t="e">
        <f t="shared" si="16"/>
        <v>#REF!</v>
      </c>
      <c r="K16" s="31">
        <v>70.75</v>
      </c>
      <c r="L16" s="42" t="e">
        <f t="shared" si="0"/>
        <v>#REF!</v>
      </c>
      <c r="M16" s="63" t="e">
        <f t="shared" si="6"/>
        <v>#REF!</v>
      </c>
      <c r="N16" s="59">
        <v>70.75</v>
      </c>
      <c r="O16" s="42"/>
      <c r="P16" s="39"/>
      <c r="Q16" s="31">
        <v>83.25</v>
      </c>
      <c r="R16" s="42" t="e">
        <f t="shared" si="1"/>
        <v>#REF!</v>
      </c>
      <c r="S16" s="39" t="e">
        <f t="shared" si="7"/>
        <v>#REF!</v>
      </c>
      <c r="T16" s="14">
        <v>78</v>
      </c>
      <c r="U16" s="14">
        <v>73</v>
      </c>
      <c r="V16" s="14">
        <v>70</v>
      </c>
      <c r="W16" s="14">
        <v>67</v>
      </c>
      <c r="X16" s="17">
        <v>64</v>
      </c>
      <c r="Y16" s="14"/>
      <c r="Z16" s="20">
        <v>70</v>
      </c>
      <c r="AA16" s="28">
        <f t="shared" si="2"/>
        <v>70.333333333333329</v>
      </c>
      <c r="AB16" s="42" t="e">
        <f t="shared" si="8"/>
        <v>#REF!</v>
      </c>
      <c r="AC16" s="66" t="e">
        <f t="shared" si="9"/>
        <v>#REF!</v>
      </c>
      <c r="AD16" s="50">
        <v>78</v>
      </c>
      <c r="AE16" s="50">
        <v>73</v>
      </c>
      <c r="AF16" s="50">
        <v>66</v>
      </c>
      <c r="AG16" s="50">
        <v>66</v>
      </c>
      <c r="AH16" s="20">
        <v>66</v>
      </c>
      <c r="AI16" s="50"/>
      <c r="AJ16" s="20">
        <v>65</v>
      </c>
      <c r="AK16" s="28">
        <f t="shared" si="3"/>
        <v>69</v>
      </c>
      <c r="AL16" s="89">
        <f t="shared" si="10"/>
        <v>-1.3333333333333286</v>
      </c>
      <c r="AM16" s="90">
        <f t="shared" si="11"/>
        <v>-1.8957345971563915</v>
      </c>
      <c r="AN16" s="50">
        <v>78</v>
      </c>
      <c r="AO16" s="50">
        <v>68</v>
      </c>
      <c r="AP16" s="50">
        <v>66</v>
      </c>
      <c r="AQ16" s="50">
        <v>66</v>
      </c>
      <c r="AR16" s="20">
        <v>68</v>
      </c>
      <c r="AS16" s="50"/>
      <c r="AT16" s="20">
        <v>69</v>
      </c>
      <c r="AU16" s="28">
        <f t="shared" si="4"/>
        <v>69.166666666666671</v>
      </c>
      <c r="AV16" s="89">
        <f t="shared" si="12"/>
        <v>0.1666666666666714</v>
      </c>
      <c r="AW16" s="90">
        <f t="shared" si="13"/>
        <v>0.24154589371981364</v>
      </c>
      <c r="AX16" s="79">
        <v>70</v>
      </c>
      <c r="AY16" s="79">
        <v>68</v>
      </c>
      <c r="AZ16" s="79">
        <v>66</v>
      </c>
      <c r="BA16" s="79">
        <v>65</v>
      </c>
      <c r="BB16" s="80">
        <v>68</v>
      </c>
      <c r="BC16" s="79"/>
      <c r="BD16" s="80">
        <v>68</v>
      </c>
      <c r="BE16" s="76">
        <f t="shared" si="5"/>
        <v>67.5</v>
      </c>
      <c r="BF16" s="77">
        <f t="shared" si="14"/>
        <v>-1.6666666666666714</v>
      </c>
      <c r="BG16" s="78">
        <f t="shared" si="15"/>
        <v>-2.4096385542168743</v>
      </c>
    </row>
    <row r="17" spans="1:59" ht="39" customHeight="1" thickBot="1">
      <c r="A17" s="3">
        <v>5</v>
      </c>
      <c r="B17" s="2" t="s">
        <v>13</v>
      </c>
      <c r="C17" s="14" t="e">
        <f>#REF!</f>
        <v>#REF!</v>
      </c>
      <c r="D17" s="14" t="e">
        <f>#REF!</f>
        <v>#REF!</v>
      </c>
      <c r="E17" s="14" t="e">
        <f>#REF!</f>
        <v>#REF!</v>
      </c>
      <c r="F17" s="14" t="e">
        <f>#REF!</f>
        <v>#REF!</v>
      </c>
      <c r="G17" s="17" t="e">
        <f>#REF!</f>
        <v>#REF!</v>
      </c>
      <c r="H17" s="14"/>
      <c r="I17" s="20"/>
      <c r="J17" s="29" t="e">
        <f t="shared" si="16"/>
        <v>#REF!</v>
      </c>
      <c r="K17" s="31">
        <v>178.67</v>
      </c>
      <c r="L17" s="42" t="e">
        <f t="shared" si="0"/>
        <v>#REF!</v>
      </c>
      <c r="M17" s="63" t="e">
        <f t="shared" si="6"/>
        <v>#REF!</v>
      </c>
      <c r="N17" s="59">
        <v>178.67</v>
      </c>
      <c r="O17" s="42"/>
      <c r="P17" s="39"/>
      <c r="Q17" s="31">
        <v>350.68</v>
      </c>
      <c r="R17" s="42" t="e">
        <f t="shared" si="1"/>
        <v>#REF!</v>
      </c>
      <c r="S17" s="39" t="e">
        <f t="shared" si="7"/>
        <v>#REF!</v>
      </c>
      <c r="T17" s="14">
        <v>132</v>
      </c>
      <c r="U17" s="14">
        <v>264</v>
      </c>
      <c r="V17" s="14">
        <v>114</v>
      </c>
      <c r="W17" s="14">
        <v>114</v>
      </c>
      <c r="X17" s="17">
        <v>248</v>
      </c>
      <c r="Y17" s="14"/>
      <c r="Z17" s="20"/>
      <c r="AA17" s="28">
        <f t="shared" si="2"/>
        <v>174.4</v>
      </c>
      <c r="AB17" s="42" t="e">
        <f t="shared" si="8"/>
        <v>#REF!</v>
      </c>
      <c r="AC17" s="66" t="e">
        <f t="shared" si="9"/>
        <v>#REF!</v>
      </c>
      <c r="AD17" s="50">
        <v>132</v>
      </c>
      <c r="AE17" s="50">
        <v>268</v>
      </c>
      <c r="AF17" s="50">
        <v>114</v>
      </c>
      <c r="AG17" s="50">
        <v>114</v>
      </c>
      <c r="AH17" s="20">
        <v>214</v>
      </c>
      <c r="AI17" s="50"/>
      <c r="AJ17" s="20"/>
      <c r="AK17" s="28">
        <f t="shared" si="3"/>
        <v>168.4</v>
      </c>
      <c r="AL17" s="89">
        <f t="shared" si="10"/>
        <v>-6</v>
      </c>
      <c r="AM17" s="90">
        <f t="shared" si="11"/>
        <v>-3.4403669724770642</v>
      </c>
      <c r="AN17" s="50">
        <v>132</v>
      </c>
      <c r="AO17" s="50">
        <v>268</v>
      </c>
      <c r="AP17" s="50">
        <v>114</v>
      </c>
      <c r="AQ17" s="50">
        <v>114</v>
      </c>
      <c r="AR17" s="20">
        <v>214</v>
      </c>
      <c r="AS17" s="50"/>
      <c r="AT17" s="20"/>
      <c r="AU17" s="28">
        <f t="shared" si="4"/>
        <v>168.4</v>
      </c>
      <c r="AV17" s="89">
        <f t="shared" si="12"/>
        <v>0</v>
      </c>
      <c r="AW17" s="90">
        <f t="shared" si="13"/>
        <v>0</v>
      </c>
      <c r="AX17" s="79">
        <v>125</v>
      </c>
      <c r="AY17" s="79">
        <v>268</v>
      </c>
      <c r="AZ17" s="79">
        <v>114</v>
      </c>
      <c r="BA17" s="79">
        <v>114</v>
      </c>
      <c r="BB17" s="80">
        <v>214</v>
      </c>
      <c r="BC17" s="79"/>
      <c r="BD17" s="80"/>
      <c r="BE17" s="76">
        <f t="shared" si="5"/>
        <v>167</v>
      </c>
      <c r="BF17" s="77">
        <f t="shared" si="14"/>
        <v>-1.4000000000000057</v>
      </c>
      <c r="BG17" s="78">
        <f t="shared" si="15"/>
        <v>-0.83135391923990831</v>
      </c>
    </row>
    <row r="18" spans="1:59" ht="16.5" thickBot="1">
      <c r="A18" s="3">
        <v>6</v>
      </c>
      <c r="B18" s="2" t="s">
        <v>14</v>
      </c>
      <c r="C18" s="14" t="e">
        <f>#REF!</f>
        <v>#REF!</v>
      </c>
      <c r="D18" s="14" t="e">
        <f>#REF!</f>
        <v>#REF!</v>
      </c>
      <c r="E18" s="14" t="s">
        <v>33</v>
      </c>
      <c r="F18" s="14" t="e">
        <f>#REF!</f>
        <v>#REF!</v>
      </c>
      <c r="G18" s="17" t="e">
        <f>#REF!</f>
        <v>#REF!</v>
      </c>
      <c r="H18" s="14" t="e">
        <f>#REF!</f>
        <v>#REF!</v>
      </c>
      <c r="I18" s="20" t="e">
        <f>#REF!</f>
        <v>#REF!</v>
      </c>
      <c r="J18" s="29" t="e">
        <f t="shared" si="16"/>
        <v>#REF!</v>
      </c>
      <c r="K18" s="31">
        <v>28.7</v>
      </c>
      <c r="L18" s="42" t="e">
        <f t="shared" si="0"/>
        <v>#REF!</v>
      </c>
      <c r="M18" s="63" t="e">
        <f t="shared" si="6"/>
        <v>#REF!</v>
      </c>
      <c r="N18" s="59">
        <v>28.7</v>
      </c>
      <c r="O18" s="42"/>
      <c r="P18" s="39"/>
      <c r="Q18" s="31">
        <v>46.73</v>
      </c>
      <c r="R18" s="42" t="e">
        <f t="shared" si="1"/>
        <v>#REF!</v>
      </c>
      <c r="S18" s="39" t="e">
        <f t="shared" si="7"/>
        <v>#REF!</v>
      </c>
      <c r="T18" s="14">
        <v>28</v>
      </c>
      <c r="U18" s="14">
        <v>28</v>
      </c>
      <c r="V18" s="14">
        <v>27</v>
      </c>
      <c r="W18" s="14">
        <v>27.5</v>
      </c>
      <c r="X18" s="17">
        <v>27.5</v>
      </c>
      <c r="Y18" s="14">
        <v>28</v>
      </c>
      <c r="Z18" s="20">
        <v>21</v>
      </c>
      <c r="AA18" s="28">
        <f t="shared" si="2"/>
        <v>26.714285714285715</v>
      </c>
      <c r="AB18" s="42" t="e">
        <f t="shared" si="8"/>
        <v>#REF!</v>
      </c>
      <c r="AC18" s="66" t="e">
        <f t="shared" si="9"/>
        <v>#REF!</v>
      </c>
      <c r="AD18" s="50">
        <v>28</v>
      </c>
      <c r="AE18" s="50">
        <v>28</v>
      </c>
      <c r="AF18" s="50">
        <v>27</v>
      </c>
      <c r="AG18" s="50">
        <v>27.5</v>
      </c>
      <c r="AH18" s="20">
        <v>27.5</v>
      </c>
      <c r="AI18" s="50">
        <v>28</v>
      </c>
      <c r="AJ18" s="20">
        <v>21</v>
      </c>
      <c r="AK18" s="28">
        <f t="shared" si="3"/>
        <v>26.714285714285715</v>
      </c>
      <c r="AL18" s="89">
        <f t="shared" si="10"/>
        <v>0</v>
      </c>
      <c r="AM18" s="90">
        <f t="shared" si="11"/>
        <v>0</v>
      </c>
      <c r="AN18" s="50">
        <v>28</v>
      </c>
      <c r="AO18" s="50">
        <v>28</v>
      </c>
      <c r="AP18" s="50">
        <v>27</v>
      </c>
      <c r="AQ18" s="50">
        <v>27.5</v>
      </c>
      <c r="AR18" s="20">
        <v>27.5</v>
      </c>
      <c r="AS18" s="50">
        <v>28</v>
      </c>
      <c r="AT18" s="20">
        <v>21</v>
      </c>
      <c r="AU18" s="28">
        <f t="shared" si="4"/>
        <v>26.714285714285715</v>
      </c>
      <c r="AV18" s="89">
        <f t="shared" si="12"/>
        <v>0</v>
      </c>
      <c r="AW18" s="90">
        <f t="shared" si="13"/>
        <v>0</v>
      </c>
      <c r="AX18" s="79">
        <v>23</v>
      </c>
      <c r="AY18" s="79">
        <v>28</v>
      </c>
      <c r="AZ18" s="79">
        <v>27</v>
      </c>
      <c r="BA18" s="79">
        <v>27.5</v>
      </c>
      <c r="BB18" s="80">
        <v>27.5</v>
      </c>
      <c r="BC18" s="79">
        <v>28</v>
      </c>
      <c r="BD18" s="80">
        <v>21</v>
      </c>
      <c r="BE18" s="76">
        <f t="shared" si="5"/>
        <v>26</v>
      </c>
      <c r="BF18" s="77">
        <f t="shared" si="14"/>
        <v>-0.7142857142857153</v>
      </c>
      <c r="BG18" s="78">
        <f t="shared" si="15"/>
        <v>-2.6737967914438538</v>
      </c>
    </row>
    <row r="19" spans="1:59" ht="38.25" customHeight="1" thickBot="1">
      <c r="A19" s="48">
        <v>7</v>
      </c>
      <c r="B19" s="49" t="s">
        <v>24</v>
      </c>
      <c r="C19" s="50" t="e">
        <f>#REF!</f>
        <v>#REF!</v>
      </c>
      <c r="D19" s="50" t="e">
        <f>#REF!</f>
        <v>#REF!</v>
      </c>
      <c r="E19" s="50" t="e">
        <f>#REF!</f>
        <v>#REF!</v>
      </c>
      <c r="F19" s="50" t="e">
        <f>#REF!</f>
        <v>#REF!</v>
      </c>
      <c r="G19" s="20" t="e">
        <f>#REF!</f>
        <v>#REF!</v>
      </c>
      <c r="H19" s="50" t="e">
        <f>#REF!</f>
        <v>#REF!</v>
      </c>
      <c r="I19" s="20" t="e">
        <f>#REF!</f>
        <v>#REF!</v>
      </c>
      <c r="J19" s="29" t="e">
        <f t="shared" si="16"/>
        <v>#REF!</v>
      </c>
      <c r="K19" s="31"/>
      <c r="L19" s="42" t="e">
        <f t="shared" si="0"/>
        <v>#REF!</v>
      </c>
      <c r="M19" s="63"/>
      <c r="N19" s="59"/>
      <c r="O19" s="42"/>
      <c r="P19" s="39"/>
      <c r="Q19" s="31">
        <v>59.78</v>
      </c>
      <c r="R19" s="42" t="e">
        <f t="shared" si="1"/>
        <v>#REF!</v>
      </c>
      <c r="S19" s="39" t="e">
        <f t="shared" si="7"/>
        <v>#REF!</v>
      </c>
      <c r="T19" s="50">
        <v>54</v>
      </c>
      <c r="U19" s="50">
        <v>54</v>
      </c>
      <c r="V19" s="50">
        <v>54</v>
      </c>
      <c r="W19" s="50">
        <v>54</v>
      </c>
      <c r="X19" s="20">
        <v>54</v>
      </c>
      <c r="Y19" s="50">
        <v>54</v>
      </c>
      <c r="Z19" s="20">
        <v>54</v>
      </c>
      <c r="AA19" s="28">
        <f t="shared" si="2"/>
        <v>54</v>
      </c>
      <c r="AB19" s="42" t="e">
        <f t="shared" si="8"/>
        <v>#REF!</v>
      </c>
      <c r="AC19" s="66" t="e">
        <f t="shared" si="9"/>
        <v>#REF!</v>
      </c>
      <c r="AD19" s="50">
        <v>54</v>
      </c>
      <c r="AE19" s="50">
        <v>54</v>
      </c>
      <c r="AF19" s="50">
        <v>54</v>
      </c>
      <c r="AG19" s="50">
        <v>54</v>
      </c>
      <c r="AH19" s="20">
        <v>54</v>
      </c>
      <c r="AI19" s="50">
        <v>54</v>
      </c>
      <c r="AJ19" s="20">
        <v>54</v>
      </c>
      <c r="AK19" s="28">
        <f t="shared" si="3"/>
        <v>54</v>
      </c>
      <c r="AL19" s="89">
        <f t="shared" si="10"/>
        <v>0</v>
      </c>
      <c r="AM19" s="90">
        <f t="shared" si="11"/>
        <v>0</v>
      </c>
      <c r="AN19" s="50">
        <v>54</v>
      </c>
      <c r="AO19" s="50">
        <v>54</v>
      </c>
      <c r="AP19" s="50">
        <v>54</v>
      </c>
      <c r="AQ19" s="50">
        <v>54</v>
      </c>
      <c r="AR19" s="20">
        <v>54</v>
      </c>
      <c r="AS19" s="50">
        <v>54</v>
      </c>
      <c r="AT19" s="20">
        <v>54</v>
      </c>
      <c r="AU19" s="28">
        <f t="shared" si="4"/>
        <v>54</v>
      </c>
      <c r="AV19" s="89">
        <f t="shared" si="12"/>
        <v>0</v>
      </c>
      <c r="AW19" s="90">
        <f t="shared" si="13"/>
        <v>0</v>
      </c>
      <c r="AX19" s="79">
        <v>54</v>
      </c>
      <c r="AY19" s="79">
        <v>52</v>
      </c>
      <c r="AZ19" s="79">
        <v>52</v>
      </c>
      <c r="BA19" s="79">
        <v>52</v>
      </c>
      <c r="BB19" s="80">
        <v>52</v>
      </c>
      <c r="BC19" s="79">
        <v>54</v>
      </c>
      <c r="BD19" s="80">
        <v>52</v>
      </c>
      <c r="BE19" s="76">
        <f t="shared" si="5"/>
        <v>52.571428571428569</v>
      </c>
      <c r="BF19" s="77">
        <f t="shared" si="14"/>
        <v>-1.4285714285714306</v>
      </c>
      <c r="BG19" s="78">
        <f t="shared" si="15"/>
        <v>-2.6455026455026491</v>
      </c>
    </row>
    <row r="20" spans="1:59" ht="16.5" thickBot="1">
      <c r="A20" s="3">
        <v>8</v>
      </c>
      <c r="B20" s="2" t="s">
        <v>15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7" t="e">
        <f>#REF!</f>
        <v>#REF!</v>
      </c>
      <c r="H20" s="14" t="e">
        <f>#REF!</f>
        <v>#REF!</v>
      </c>
      <c r="I20" s="20" t="e">
        <f>#REF!</f>
        <v>#REF!</v>
      </c>
      <c r="J20" s="29" t="e">
        <f t="shared" si="16"/>
        <v>#REF!</v>
      </c>
      <c r="K20" s="31">
        <v>61.75</v>
      </c>
      <c r="L20" s="42" t="e">
        <f t="shared" si="0"/>
        <v>#REF!</v>
      </c>
      <c r="M20" s="63" t="e">
        <f t="shared" si="6"/>
        <v>#REF!</v>
      </c>
      <c r="N20" s="59">
        <v>61.75</v>
      </c>
      <c r="O20" s="42"/>
      <c r="P20" s="39"/>
      <c r="Q20" s="31">
        <v>63.05</v>
      </c>
      <c r="R20" s="42" t="e">
        <f t="shared" si="1"/>
        <v>#REF!</v>
      </c>
      <c r="S20" s="39" t="e">
        <f t="shared" si="7"/>
        <v>#REF!</v>
      </c>
      <c r="T20" s="14">
        <v>46</v>
      </c>
      <c r="U20" s="14">
        <v>55</v>
      </c>
      <c r="V20" s="14">
        <v>56.1</v>
      </c>
      <c r="W20" s="14">
        <v>57.5</v>
      </c>
      <c r="X20" s="17">
        <v>57</v>
      </c>
      <c r="Y20" s="14">
        <v>55</v>
      </c>
      <c r="Z20" s="20">
        <v>58</v>
      </c>
      <c r="AA20" s="28">
        <f t="shared" si="2"/>
        <v>54.942857142857143</v>
      </c>
      <c r="AB20" s="42" t="e">
        <f t="shared" si="8"/>
        <v>#REF!</v>
      </c>
      <c r="AC20" s="66" t="e">
        <f t="shared" si="9"/>
        <v>#REF!</v>
      </c>
      <c r="AD20" s="50">
        <v>46</v>
      </c>
      <c r="AE20" s="50">
        <v>50</v>
      </c>
      <c r="AF20" s="50">
        <v>57.2</v>
      </c>
      <c r="AG20" s="50">
        <v>56</v>
      </c>
      <c r="AH20" s="20">
        <v>56</v>
      </c>
      <c r="AI20" s="50">
        <v>55</v>
      </c>
      <c r="AJ20" s="20">
        <v>54</v>
      </c>
      <c r="AK20" s="28">
        <f t="shared" si="3"/>
        <v>53.457142857142856</v>
      </c>
      <c r="AL20" s="89">
        <f t="shared" si="10"/>
        <v>-1.4857142857142875</v>
      </c>
      <c r="AM20" s="90">
        <f t="shared" si="11"/>
        <v>-2.7041081643265765</v>
      </c>
      <c r="AN20" s="50">
        <v>46</v>
      </c>
      <c r="AO20" s="50">
        <v>42</v>
      </c>
      <c r="AP20" s="50">
        <v>37</v>
      </c>
      <c r="AQ20" s="50">
        <v>52</v>
      </c>
      <c r="AR20" s="20">
        <v>40.200000000000003</v>
      </c>
      <c r="AS20" s="50">
        <v>60</v>
      </c>
      <c r="AT20" s="20">
        <v>39</v>
      </c>
      <c r="AU20" s="28">
        <f t="shared" si="4"/>
        <v>45.171428571428571</v>
      </c>
      <c r="AV20" s="89">
        <f t="shared" si="12"/>
        <v>-8.2857142857142847</v>
      </c>
      <c r="AW20" s="90">
        <f t="shared" si="13"/>
        <v>-15.499732763228218</v>
      </c>
      <c r="AX20" s="79">
        <v>40</v>
      </c>
      <c r="AY20" s="79">
        <v>42</v>
      </c>
      <c r="AZ20" s="79">
        <v>37</v>
      </c>
      <c r="BA20" s="79">
        <v>38</v>
      </c>
      <c r="BB20" s="80">
        <v>37</v>
      </c>
      <c r="BC20" s="79">
        <v>55</v>
      </c>
      <c r="BD20" s="80">
        <v>35</v>
      </c>
      <c r="BE20" s="76">
        <f t="shared" si="5"/>
        <v>40.571428571428569</v>
      </c>
      <c r="BF20" s="77">
        <f t="shared" si="14"/>
        <v>-4.6000000000000014</v>
      </c>
      <c r="BG20" s="78">
        <f t="shared" si="15"/>
        <v>-10.183428209993677</v>
      </c>
    </row>
    <row r="21" spans="1:59" ht="16.5" thickBot="1">
      <c r="A21" s="3">
        <v>9</v>
      </c>
      <c r="B21" s="2" t="s">
        <v>16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7" t="e">
        <f>#REF!</f>
        <v>#REF!</v>
      </c>
      <c r="H21" s="14" t="e">
        <f>#REF!</f>
        <v>#REF!</v>
      </c>
      <c r="I21" s="20" t="e">
        <f>#REF!</f>
        <v>#REF!</v>
      </c>
      <c r="J21" s="29" t="e">
        <f t="shared" si="16"/>
        <v>#REF!</v>
      </c>
      <c r="K21" s="31">
        <v>65</v>
      </c>
      <c r="L21" s="42" t="e">
        <f t="shared" si="0"/>
        <v>#REF!</v>
      </c>
      <c r="M21" s="63" t="e">
        <f t="shared" si="6"/>
        <v>#REF!</v>
      </c>
      <c r="N21" s="59">
        <v>65</v>
      </c>
      <c r="O21" s="42"/>
      <c r="P21" s="39"/>
      <c r="Q21" s="31">
        <v>68.260000000000005</v>
      </c>
      <c r="R21" s="42" t="e">
        <f t="shared" si="1"/>
        <v>#REF!</v>
      </c>
      <c r="S21" s="39" t="e">
        <f t="shared" si="7"/>
        <v>#REF!</v>
      </c>
      <c r="T21" s="14">
        <v>55</v>
      </c>
      <c r="U21" s="14">
        <v>55</v>
      </c>
      <c r="V21" s="14">
        <v>54</v>
      </c>
      <c r="W21" s="14">
        <v>62</v>
      </c>
      <c r="X21" s="17">
        <v>54.5</v>
      </c>
      <c r="Y21" s="14"/>
      <c r="Z21" s="20">
        <v>54</v>
      </c>
      <c r="AA21" s="28">
        <f t="shared" si="2"/>
        <v>55.75</v>
      </c>
      <c r="AB21" s="42" t="e">
        <f t="shared" si="8"/>
        <v>#REF!</v>
      </c>
      <c r="AC21" s="66" t="e">
        <f t="shared" si="9"/>
        <v>#REF!</v>
      </c>
      <c r="AD21" s="50">
        <v>55</v>
      </c>
      <c r="AE21" s="50">
        <v>55</v>
      </c>
      <c r="AF21" s="50">
        <v>54</v>
      </c>
      <c r="AG21" s="50">
        <v>54</v>
      </c>
      <c r="AH21" s="20">
        <v>53.5</v>
      </c>
      <c r="AI21" s="50"/>
      <c r="AJ21" s="20">
        <v>54</v>
      </c>
      <c r="AK21" s="28">
        <f t="shared" si="3"/>
        <v>54.25</v>
      </c>
      <c r="AL21" s="89">
        <f t="shared" si="10"/>
        <v>-1.5</v>
      </c>
      <c r="AM21" s="90">
        <f t="shared" si="11"/>
        <v>-2.6905829596412558</v>
      </c>
      <c r="AN21" s="50">
        <v>55</v>
      </c>
      <c r="AO21" s="50">
        <v>55</v>
      </c>
      <c r="AP21" s="50">
        <v>53</v>
      </c>
      <c r="AQ21" s="50">
        <v>54</v>
      </c>
      <c r="AR21" s="20">
        <v>53.5</v>
      </c>
      <c r="AS21" s="50">
        <v>54</v>
      </c>
      <c r="AT21" s="20">
        <v>54</v>
      </c>
      <c r="AU21" s="28">
        <f t="shared" si="4"/>
        <v>54.071428571428569</v>
      </c>
      <c r="AV21" s="89">
        <f t="shared" si="12"/>
        <v>-0.1785714285714306</v>
      </c>
      <c r="AW21" s="90">
        <f t="shared" si="13"/>
        <v>-0.32916392363397345</v>
      </c>
      <c r="AX21" s="79">
        <v>55</v>
      </c>
      <c r="AY21" s="79">
        <v>55</v>
      </c>
      <c r="AZ21" s="79">
        <v>50</v>
      </c>
      <c r="BA21" s="79">
        <v>53</v>
      </c>
      <c r="BB21" s="80">
        <v>51</v>
      </c>
      <c r="BC21" s="79">
        <v>54</v>
      </c>
      <c r="BD21" s="80">
        <v>50</v>
      </c>
      <c r="BE21" s="76">
        <f t="shared" si="5"/>
        <v>52.571428571428569</v>
      </c>
      <c r="BF21" s="77">
        <f t="shared" si="14"/>
        <v>-1.5</v>
      </c>
      <c r="BG21" s="78">
        <f t="shared" si="15"/>
        <v>-2.7741083223249672</v>
      </c>
    </row>
    <row r="22" spans="1:59" ht="16.5" thickBot="1">
      <c r="A22" s="3">
        <v>10</v>
      </c>
      <c r="B22" s="2" t="s">
        <v>17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7" t="e">
        <f>#REF!</f>
        <v>#REF!</v>
      </c>
      <c r="H22" s="14" t="e">
        <f>#REF!</f>
        <v>#REF!</v>
      </c>
      <c r="I22" s="20" t="e">
        <f>#REF!</f>
        <v>#REF!</v>
      </c>
      <c r="J22" s="29" t="e">
        <f t="shared" si="16"/>
        <v>#REF!</v>
      </c>
      <c r="K22" s="31">
        <v>17</v>
      </c>
      <c r="L22" s="42" t="e">
        <f t="shared" si="0"/>
        <v>#REF!</v>
      </c>
      <c r="M22" s="63" t="e">
        <f t="shared" si="6"/>
        <v>#REF!</v>
      </c>
      <c r="N22" s="59">
        <v>17</v>
      </c>
      <c r="O22" s="42"/>
      <c r="P22" s="39"/>
      <c r="Q22" s="31">
        <v>13.89</v>
      </c>
      <c r="R22" s="42" t="e">
        <f t="shared" si="1"/>
        <v>#REF!</v>
      </c>
      <c r="S22" s="39" t="e">
        <f t="shared" si="7"/>
        <v>#REF!</v>
      </c>
      <c r="T22" s="14">
        <v>18</v>
      </c>
      <c r="U22" s="14">
        <v>21</v>
      </c>
      <c r="V22" s="14">
        <v>13</v>
      </c>
      <c r="W22" s="14">
        <v>13</v>
      </c>
      <c r="X22" s="17">
        <v>12</v>
      </c>
      <c r="Y22" s="14"/>
      <c r="Z22" s="20">
        <v>14</v>
      </c>
      <c r="AA22" s="28">
        <f t="shared" si="2"/>
        <v>15.166666666666666</v>
      </c>
      <c r="AB22" s="42" t="e">
        <f t="shared" si="8"/>
        <v>#REF!</v>
      </c>
      <c r="AC22" s="66" t="e">
        <f t="shared" si="9"/>
        <v>#REF!</v>
      </c>
      <c r="AD22" s="50">
        <v>18</v>
      </c>
      <c r="AE22" s="50">
        <v>19</v>
      </c>
      <c r="AF22" s="50">
        <v>13</v>
      </c>
      <c r="AG22" s="50">
        <v>13</v>
      </c>
      <c r="AH22" s="20">
        <v>13</v>
      </c>
      <c r="AI22" s="50"/>
      <c r="AJ22" s="20">
        <v>12</v>
      </c>
      <c r="AK22" s="28">
        <f t="shared" si="3"/>
        <v>14.666666666666666</v>
      </c>
      <c r="AL22" s="89">
        <f t="shared" si="10"/>
        <v>-0.5</v>
      </c>
      <c r="AM22" s="90">
        <f t="shared" si="11"/>
        <v>-3.296703296703297</v>
      </c>
      <c r="AN22" s="50">
        <v>18</v>
      </c>
      <c r="AO22" s="50">
        <v>19</v>
      </c>
      <c r="AP22" s="50">
        <v>13</v>
      </c>
      <c r="AQ22" s="50">
        <v>13</v>
      </c>
      <c r="AR22" s="20">
        <v>13</v>
      </c>
      <c r="AS22" s="50">
        <v>14</v>
      </c>
      <c r="AT22" s="20">
        <v>17</v>
      </c>
      <c r="AU22" s="28">
        <f t="shared" si="4"/>
        <v>15.285714285714286</v>
      </c>
      <c r="AV22" s="89">
        <f t="shared" si="12"/>
        <v>0.6190476190476204</v>
      </c>
      <c r="AW22" s="90">
        <f t="shared" si="13"/>
        <v>4.2207792207792298</v>
      </c>
      <c r="AX22" s="79">
        <v>18</v>
      </c>
      <c r="AY22" s="79">
        <v>22</v>
      </c>
      <c r="AZ22" s="79">
        <v>17</v>
      </c>
      <c r="BA22" s="79">
        <v>13</v>
      </c>
      <c r="BB22" s="80">
        <v>17</v>
      </c>
      <c r="BC22" s="79">
        <v>14</v>
      </c>
      <c r="BD22" s="80">
        <v>13</v>
      </c>
      <c r="BE22" s="76">
        <f t="shared" si="5"/>
        <v>16.285714285714285</v>
      </c>
      <c r="BF22" s="77">
        <f t="shared" si="14"/>
        <v>0.99999999999999822</v>
      </c>
      <c r="BG22" s="78">
        <f t="shared" si="15"/>
        <v>6.5420560747663439</v>
      </c>
    </row>
    <row r="23" spans="1:59" ht="16.5" thickBot="1">
      <c r="A23" s="3">
        <v>11</v>
      </c>
      <c r="B23" s="2" t="s">
        <v>18</v>
      </c>
      <c r="C23" s="14" t="e">
        <f>#REF!</f>
        <v>#REF!</v>
      </c>
      <c r="D23" s="14" t="e">
        <f>#REF!</f>
        <v>#REF!</v>
      </c>
      <c r="E23" s="14"/>
      <c r="F23" s="14" t="e">
        <f>#REF!</f>
        <v>#REF!</v>
      </c>
      <c r="G23" s="17" t="e">
        <f>#REF!</f>
        <v>#REF!</v>
      </c>
      <c r="H23" s="14"/>
      <c r="I23" s="20"/>
      <c r="J23" s="29" t="e">
        <f t="shared" si="16"/>
        <v>#REF!</v>
      </c>
      <c r="K23" s="32"/>
      <c r="L23" s="42" t="e">
        <f t="shared" si="0"/>
        <v>#REF!</v>
      </c>
      <c r="M23" s="63"/>
      <c r="N23" s="59"/>
      <c r="O23" s="42"/>
      <c r="P23" s="39"/>
      <c r="Q23" s="31"/>
      <c r="R23" s="42"/>
      <c r="S23" s="39"/>
      <c r="T23" s="14">
        <v>140</v>
      </c>
      <c r="U23" s="14">
        <v>154</v>
      </c>
      <c r="V23" s="14"/>
      <c r="W23" s="14">
        <v>165</v>
      </c>
      <c r="X23" s="17">
        <v>164</v>
      </c>
      <c r="Y23" s="14"/>
      <c r="Z23" s="20">
        <v>165</v>
      </c>
      <c r="AA23" s="28">
        <f t="shared" si="2"/>
        <v>157.6</v>
      </c>
      <c r="AB23" s="42" t="e">
        <f t="shared" si="8"/>
        <v>#REF!</v>
      </c>
      <c r="AC23" s="66" t="e">
        <f t="shared" si="9"/>
        <v>#REF!</v>
      </c>
      <c r="AD23" s="50">
        <v>140</v>
      </c>
      <c r="AE23" s="50">
        <v>135</v>
      </c>
      <c r="AF23" s="50">
        <v>154</v>
      </c>
      <c r="AG23" s="50">
        <v>154</v>
      </c>
      <c r="AH23" s="20">
        <v>154</v>
      </c>
      <c r="AI23" s="50"/>
      <c r="AJ23" s="20">
        <v>154</v>
      </c>
      <c r="AK23" s="28">
        <f t="shared" si="3"/>
        <v>148.5</v>
      </c>
      <c r="AL23" s="89">
        <f t="shared" si="10"/>
        <v>-9.0999999999999943</v>
      </c>
      <c r="AM23" s="90">
        <f t="shared" si="11"/>
        <v>-5.7741116751268997</v>
      </c>
      <c r="AN23" s="50">
        <v>140</v>
      </c>
      <c r="AO23" s="50">
        <v>154</v>
      </c>
      <c r="AP23" s="50">
        <v>130</v>
      </c>
      <c r="AQ23" s="50">
        <v>154</v>
      </c>
      <c r="AR23" s="20">
        <v>130</v>
      </c>
      <c r="AS23" s="50"/>
      <c r="AT23" s="20"/>
      <c r="AU23" s="28">
        <f t="shared" si="4"/>
        <v>141.6</v>
      </c>
      <c r="AV23" s="89">
        <f t="shared" si="12"/>
        <v>-6.9000000000000057</v>
      </c>
      <c r="AW23" s="90">
        <f t="shared" si="13"/>
        <v>-4.6464646464646506</v>
      </c>
      <c r="AX23" s="79">
        <v>160</v>
      </c>
      <c r="AY23" s="79">
        <v>136</v>
      </c>
      <c r="AZ23" s="79">
        <v>130</v>
      </c>
      <c r="BA23" s="79">
        <v>130</v>
      </c>
      <c r="BB23" s="80">
        <v>130</v>
      </c>
      <c r="BC23" s="79"/>
      <c r="BD23" s="80">
        <v>130</v>
      </c>
      <c r="BE23" s="76">
        <f t="shared" si="5"/>
        <v>136</v>
      </c>
      <c r="BF23" s="77">
        <f t="shared" si="14"/>
        <v>-5.5999999999999943</v>
      </c>
      <c r="BG23" s="78">
        <f t="shared" si="15"/>
        <v>-3.9548022598870016</v>
      </c>
    </row>
    <row r="24" spans="1:59" ht="45" customHeight="1" thickBot="1">
      <c r="A24" s="3">
        <v>12</v>
      </c>
      <c r="B24" s="2" t="s">
        <v>25</v>
      </c>
      <c r="C24" s="14" t="e">
        <f>#REF!</f>
        <v>#REF!</v>
      </c>
      <c r="D24" s="14"/>
      <c r="E24" s="14" t="e">
        <f>#REF!</f>
        <v>#REF!</v>
      </c>
      <c r="F24" s="14" t="e">
        <f>#REF!</f>
        <v>#REF!</v>
      </c>
      <c r="G24" s="17" t="e">
        <f>#REF!</f>
        <v>#REF!</v>
      </c>
      <c r="H24" s="14" t="e">
        <f>#REF!</f>
        <v>#REF!</v>
      </c>
      <c r="I24" s="20" t="e">
        <f>#REF!</f>
        <v>#REF!</v>
      </c>
      <c r="J24" s="29" t="e">
        <f t="shared" si="16"/>
        <v>#REF!</v>
      </c>
      <c r="K24" s="31"/>
      <c r="L24" s="42" t="e">
        <f t="shared" si="0"/>
        <v>#REF!</v>
      </c>
      <c r="M24" s="63"/>
      <c r="N24" s="59"/>
      <c r="O24" s="42"/>
      <c r="P24" s="39"/>
      <c r="Q24" s="31">
        <v>122.3</v>
      </c>
      <c r="R24" s="42" t="e">
        <f>Q24-J24</f>
        <v>#REF!</v>
      </c>
      <c r="S24" s="39" t="e">
        <f t="shared" si="7"/>
        <v>#REF!</v>
      </c>
      <c r="T24" s="14">
        <v>102.3</v>
      </c>
      <c r="U24" s="14"/>
      <c r="V24" s="14">
        <v>73</v>
      </c>
      <c r="W24" s="14">
        <v>77</v>
      </c>
      <c r="X24" s="17">
        <v>73</v>
      </c>
      <c r="Y24" s="14">
        <v>70</v>
      </c>
      <c r="Z24" s="20">
        <v>70</v>
      </c>
      <c r="AA24" s="28">
        <f t="shared" si="2"/>
        <v>77.55</v>
      </c>
      <c r="AB24" s="42" t="e">
        <f t="shared" si="8"/>
        <v>#REF!</v>
      </c>
      <c r="AC24" s="66" t="e">
        <f t="shared" si="9"/>
        <v>#REF!</v>
      </c>
      <c r="AD24" s="50">
        <v>102.3</v>
      </c>
      <c r="AE24" s="50"/>
      <c r="AF24" s="50">
        <v>73</v>
      </c>
      <c r="AG24" s="50">
        <v>66</v>
      </c>
      <c r="AH24" s="20">
        <v>70</v>
      </c>
      <c r="AI24" s="50">
        <v>70</v>
      </c>
      <c r="AJ24" s="20">
        <v>70</v>
      </c>
      <c r="AK24" s="28">
        <f t="shared" si="3"/>
        <v>75.216666666666669</v>
      </c>
      <c r="AL24" s="89">
        <f t="shared" si="10"/>
        <v>-2.3333333333333286</v>
      </c>
      <c r="AM24" s="90">
        <f t="shared" si="11"/>
        <v>-3.0088115194498113</v>
      </c>
      <c r="AN24" s="50">
        <v>102.3</v>
      </c>
      <c r="AO24" s="50"/>
      <c r="AP24" s="50">
        <v>72</v>
      </c>
      <c r="AQ24" s="50">
        <v>66</v>
      </c>
      <c r="AR24" s="20">
        <v>73</v>
      </c>
      <c r="AS24" s="50">
        <v>70</v>
      </c>
      <c r="AT24" s="20">
        <v>65</v>
      </c>
      <c r="AU24" s="28">
        <f t="shared" si="4"/>
        <v>74.716666666666669</v>
      </c>
      <c r="AV24" s="89">
        <f t="shared" si="12"/>
        <v>-0.5</v>
      </c>
      <c r="AW24" s="90">
        <f t="shared" si="13"/>
        <v>-0.66474628849988915</v>
      </c>
      <c r="AX24" s="79">
        <v>97</v>
      </c>
      <c r="AY24" s="79"/>
      <c r="AZ24" s="79">
        <v>76</v>
      </c>
      <c r="BA24" s="79">
        <v>76</v>
      </c>
      <c r="BB24" s="80">
        <v>76</v>
      </c>
      <c r="BC24" s="79">
        <v>70</v>
      </c>
      <c r="BD24" s="80">
        <v>76</v>
      </c>
      <c r="BE24" s="76">
        <f t="shared" si="5"/>
        <v>78.5</v>
      </c>
      <c r="BF24" s="77">
        <f t="shared" si="14"/>
        <v>3.7833333333333314</v>
      </c>
      <c r="BG24" s="78">
        <f t="shared" si="15"/>
        <v>5.0635734998884647</v>
      </c>
    </row>
    <row r="25" spans="1:59" ht="16.5" thickBot="1">
      <c r="A25" s="3">
        <v>13</v>
      </c>
      <c r="B25" s="2" t="s">
        <v>19</v>
      </c>
      <c r="C25" s="14" t="e">
        <f>#REF!</f>
        <v>#REF!</v>
      </c>
      <c r="D25" s="14" t="e">
        <f>#REF!</f>
        <v>#REF!</v>
      </c>
      <c r="E25" s="14"/>
      <c r="F25" s="14" t="e">
        <f>#REF!</f>
        <v>#REF!</v>
      </c>
      <c r="G25" s="17" t="e">
        <f>#REF!</f>
        <v>#REF!</v>
      </c>
      <c r="H25" s="14" t="e">
        <f>#REF!</f>
        <v>#REF!</v>
      </c>
      <c r="I25" s="20" t="e">
        <f>#REF!</f>
        <v>#REF!</v>
      </c>
      <c r="J25" s="29" t="e">
        <f t="shared" si="16"/>
        <v>#REF!</v>
      </c>
      <c r="K25" s="31">
        <f>250*313.5/1000</f>
        <v>78.375</v>
      </c>
      <c r="L25" s="42" t="e">
        <f t="shared" si="0"/>
        <v>#REF!</v>
      </c>
      <c r="M25" s="63" t="e">
        <f t="shared" si="6"/>
        <v>#REF!</v>
      </c>
      <c r="N25" s="59">
        <f>250*313.5/1000</f>
        <v>78.375</v>
      </c>
      <c r="O25" s="42"/>
      <c r="P25" s="39"/>
      <c r="Q25" s="31">
        <f>250*486.72/1000</f>
        <v>121.68</v>
      </c>
      <c r="R25" s="42" t="e">
        <f>Q25-J25</f>
        <v>#REF!</v>
      </c>
      <c r="S25" s="39" t="e">
        <f t="shared" si="7"/>
        <v>#REF!</v>
      </c>
      <c r="T25" s="14">
        <v>80</v>
      </c>
      <c r="U25" s="14">
        <v>74</v>
      </c>
      <c r="V25" s="14">
        <v>75.5</v>
      </c>
      <c r="W25" s="14">
        <v>74</v>
      </c>
      <c r="X25" s="17">
        <v>74</v>
      </c>
      <c r="Y25" s="14">
        <v>65</v>
      </c>
      <c r="Z25" s="20">
        <v>73</v>
      </c>
      <c r="AA25" s="28">
        <f t="shared" si="2"/>
        <v>73.642857142857139</v>
      </c>
      <c r="AB25" s="42" t="e">
        <f t="shared" si="8"/>
        <v>#REF!</v>
      </c>
      <c r="AC25" s="66" t="e">
        <f t="shared" si="9"/>
        <v>#REF!</v>
      </c>
      <c r="AD25" s="50">
        <v>80</v>
      </c>
      <c r="AE25" s="50">
        <v>74</v>
      </c>
      <c r="AF25" s="50">
        <v>75.5</v>
      </c>
      <c r="AG25" s="50">
        <v>74</v>
      </c>
      <c r="AH25" s="20">
        <v>74</v>
      </c>
      <c r="AI25" s="50">
        <v>65</v>
      </c>
      <c r="AJ25" s="20"/>
      <c r="AK25" s="28">
        <f t="shared" si="3"/>
        <v>73.75</v>
      </c>
      <c r="AL25" s="89">
        <f t="shared" si="10"/>
        <v>0.1071428571428612</v>
      </c>
      <c r="AM25" s="90">
        <f t="shared" si="11"/>
        <v>0.14548981571290562</v>
      </c>
      <c r="AN25" s="50">
        <v>80</v>
      </c>
      <c r="AO25" s="50">
        <v>74</v>
      </c>
      <c r="AP25" s="50">
        <v>75.5</v>
      </c>
      <c r="AQ25" s="50">
        <v>74</v>
      </c>
      <c r="AR25" s="20">
        <v>74</v>
      </c>
      <c r="AS25" s="50">
        <v>65</v>
      </c>
      <c r="AT25" s="20">
        <v>73</v>
      </c>
      <c r="AU25" s="28">
        <f t="shared" si="4"/>
        <v>73.642857142857139</v>
      </c>
      <c r="AV25" s="89">
        <f t="shared" si="12"/>
        <v>-0.1071428571428612</v>
      </c>
      <c r="AW25" s="90">
        <f t="shared" si="13"/>
        <v>-0.14527845036320164</v>
      </c>
      <c r="AX25" s="79">
        <v>92</v>
      </c>
      <c r="AY25" s="79">
        <v>84</v>
      </c>
      <c r="AZ25" s="79">
        <v>75.5</v>
      </c>
      <c r="BA25" s="79">
        <v>74</v>
      </c>
      <c r="BB25" s="80">
        <v>74</v>
      </c>
      <c r="BC25" s="79">
        <v>65</v>
      </c>
      <c r="BD25" s="80">
        <v>73</v>
      </c>
      <c r="BE25" s="76">
        <f t="shared" si="5"/>
        <v>76.785714285714292</v>
      </c>
      <c r="BF25" s="77">
        <f t="shared" si="14"/>
        <v>3.142857142857153</v>
      </c>
      <c r="BG25" s="78">
        <f t="shared" si="15"/>
        <v>4.2677012609117506</v>
      </c>
    </row>
    <row r="26" spans="1:59" ht="15.75">
      <c r="A26" s="3">
        <v>14</v>
      </c>
      <c r="B26" s="2" t="s">
        <v>20</v>
      </c>
      <c r="C26" s="14" t="e">
        <f>#REF!</f>
        <v>#REF!</v>
      </c>
      <c r="D26" s="14"/>
      <c r="E26" s="14"/>
      <c r="F26" s="14"/>
      <c r="G26" s="17"/>
      <c r="H26" s="14" t="e">
        <f>#REF!</f>
        <v>#REF!</v>
      </c>
      <c r="I26" s="20"/>
      <c r="J26" s="29"/>
      <c r="K26" s="31"/>
      <c r="L26" s="42"/>
      <c r="M26" s="63"/>
      <c r="N26" s="59"/>
      <c r="O26" s="42"/>
      <c r="P26" s="39"/>
      <c r="Q26" s="31">
        <v>29.7</v>
      </c>
      <c r="R26" s="42">
        <f>Q26-J26</f>
        <v>29.7</v>
      </c>
      <c r="S26" s="39">
        <f t="shared" si="7"/>
        <v>100</v>
      </c>
      <c r="T26" s="14"/>
      <c r="U26" s="14"/>
      <c r="V26" s="14"/>
      <c r="W26" s="14"/>
      <c r="X26" s="17"/>
      <c r="Y26" s="14"/>
      <c r="Z26" s="20"/>
      <c r="AA26" s="28"/>
      <c r="AB26" s="42"/>
      <c r="AC26" s="66"/>
      <c r="AD26" s="50"/>
      <c r="AE26" s="50"/>
      <c r="AF26" s="50"/>
      <c r="AG26" s="50"/>
      <c r="AH26" s="20"/>
      <c r="AI26" s="50"/>
      <c r="AJ26" s="20"/>
      <c r="AK26" s="28"/>
      <c r="AL26" s="89"/>
      <c r="AM26" s="90"/>
      <c r="AN26" s="50"/>
      <c r="AO26" s="50"/>
      <c r="AP26" s="50"/>
      <c r="AQ26" s="50"/>
      <c r="AR26" s="20"/>
      <c r="AS26" s="50"/>
      <c r="AT26" s="20"/>
      <c r="AU26" s="28"/>
      <c r="AV26" s="89"/>
      <c r="AW26" s="90"/>
      <c r="AX26" s="79"/>
      <c r="AY26" s="79"/>
      <c r="AZ26" s="79"/>
      <c r="BA26" s="79"/>
      <c r="BB26" s="80"/>
      <c r="BC26" s="79"/>
      <c r="BD26" s="80"/>
      <c r="BE26" s="76"/>
      <c r="BF26" s="77"/>
      <c r="BG26" s="78"/>
    </row>
    <row r="27" spans="1:59" ht="16.5" thickBot="1">
      <c r="A27" s="3">
        <v>15</v>
      </c>
      <c r="B27" s="2" t="s">
        <v>21</v>
      </c>
      <c r="C27" s="14" t="e">
        <f>#REF!</f>
        <v>#REF!</v>
      </c>
      <c r="D27" s="14"/>
      <c r="E27" s="14"/>
      <c r="F27" s="14"/>
      <c r="G27" s="17"/>
      <c r="H27" s="14" t="e">
        <f>#REF!</f>
        <v>#REF!</v>
      </c>
      <c r="I27" s="20"/>
      <c r="J27" s="29"/>
      <c r="K27" s="31"/>
      <c r="L27" s="42"/>
      <c r="M27" s="63"/>
      <c r="N27" s="59"/>
      <c r="O27" s="42"/>
      <c r="P27" s="39"/>
      <c r="Q27" s="31">
        <v>52</v>
      </c>
      <c r="R27" s="42">
        <f>Q27-J27</f>
        <v>52</v>
      </c>
      <c r="S27" s="39">
        <f t="shared" si="7"/>
        <v>100</v>
      </c>
      <c r="T27" s="14"/>
      <c r="U27" s="14"/>
      <c r="V27" s="14"/>
      <c r="W27" s="14"/>
      <c r="X27" s="17"/>
      <c r="Y27" s="14"/>
      <c r="Z27" s="20"/>
      <c r="AA27" s="29"/>
      <c r="AB27" s="42"/>
      <c r="AC27" s="66"/>
      <c r="AD27" s="50"/>
      <c r="AE27" s="50"/>
      <c r="AF27" s="50"/>
      <c r="AG27" s="50"/>
      <c r="AH27" s="20"/>
      <c r="AI27" s="50"/>
      <c r="AJ27" s="20"/>
      <c r="AK27" s="29"/>
      <c r="AL27" s="89"/>
      <c r="AM27" s="90"/>
      <c r="AN27" s="50"/>
      <c r="AO27" s="50"/>
      <c r="AP27" s="50"/>
      <c r="AQ27" s="50"/>
      <c r="AR27" s="20"/>
      <c r="AS27" s="50"/>
      <c r="AT27" s="20"/>
      <c r="AU27" s="29"/>
      <c r="AV27" s="89"/>
      <c r="AW27" s="90"/>
      <c r="AX27" s="79"/>
      <c r="AY27" s="79"/>
      <c r="AZ27" s="79"/>
      <c r="BA27" s="79"/>
      <c r="BB27" s="80"/>
      <c r="BC27" s="79"/>
      <c r="BD27" s="80"/>
      <c r="BE27" s="81"/>
      <c r="BF27" s="77"/>
      <c r="BG27" s="78"/>
    </row>
    <row r="28" spans="1:59" ht="16.5" thickBot="1">
      <c r="A28" s="3">
        <v>16</v>
      </c>
      <c r="B28" s="2" t="s">
        <v>22</v>
      </c>
      <c r="C28" s="15" t="e">
        <f>#REF!</f>
        <v>#REF!</v>
      </c>
      <c r="D28" s="15" t="e">
        <f>#REF!</f>
        <v>#REF!</v>
      </c>
      <c r="E28" s="15" t="e">
        <f>#REF!</f>
        <v>#REF!</v>
      </c>
      <c r="F28" s="15" t="e">
        <f>#REF!</f>
        <v>#REF!</v>
      </c>
      <c r="G28" s="18" t="e">
        <f>#REF!</f>
        <v>#REF!</v>
      </c>
      <c r="H28" s="15" t="e">
        <f>#REF!</f>
        <v>#REF!</v>
      </c>
      <c r="I28" s="21" t="e">
        <f>#REF!</f>
        <v>#REF!</v>
      </c>
      <c r="J28" s="30" t="e">
        <f t="shared" si="16"/>
        <v>#REF!</v>
      </c>
      <c r="K28" s="33">
        <v>44.33</v>
      </c>
      <c r="L28" s="43" t="e">
        <f t="shared" si="0"/>
        <v>#REF!</v>
      </c>
      <c r="M28" s="64" t="e">
        <f t="shared" si="6"/>
        <v>#REF!</v>
      </c>
      <c r="N28" s="60">
        <v>44.33</v>
      </c>
      <c r="O28" s="43"/>
      <c r="P28" s="40"/>
      <c r="Q28" s="33">
        <v>45.88</v>
      </c>
      <c r="R28" s="43" t="e">
        <f>Q28-J28</f>
        <v>#REF!</v>
      </c>
      <c r="S28" s="40" t="e">
        <f t="shared" si="7"/>
        <v>#REF!</v>
      </c>
      <c r="T28" s="53">
        <v>43</v>
      </c>
      <c r="U28" s="53">
        <v>41</v>
      </c>
      <c r="V28" s="53">
        <v>44</v>
      </c>
      <c r="W28" s="53">
        <v>44</v>
      </c>
      <c r="X28" s="54">
        <v>44</v>
      </c>
      <c r="Y28" s="53">
        <v>44</v>
      </c>
      <c r="Z28" s="55">
        <v>44</v>
      </c>
      <c r="AA28" s="28">
        <f>AVERAGE(T28:Z28)</f>
        <v>43.428571428571431</v>
      </c>
      <c r="AB28" s="43" t="e">
        <f t="shared" si="8"/>
        <v>#REF!</v>
      </c>
      <c r="AC28" s="67" t="e">
        <f t="shared" si="9"/>
        <v>#REF!</v>
      </c>
      <c r="AD28" s="91">
        <v>43</v>
      </c>
      <c r="AE28" s="91">
        <v>43</v>
      </c>
      <c r="AF28" s="91">
        <v>44</v>
      </c>
      <c r="AG28" s="91">
        <v>43</v>
      </c>
      <c r="AH28" s="55">
        <v>44</v>
      </c>
      <c r="AI28" s="91">
        <v>44</v>
      </c>
      <c r="AJ28" s="55">
        <v>43</v>
      </c>
      <c r="AK28" s="28">
        <f t="shared" si="3"/>
        <v>43.428571428571431</v>
      </c>
      <c r="AL28" s="89">
        <f t="shared" si="10"/>
        <v>0</v>
      </c>
      <c r="AM28" s="90">
        <f t="shared" si="11"/>
        <v>0</v>
      </c>
      <c r="AN28" s="91">
        <v>43</v>
      </c>
      <c r="AO28" s="91">
        <v>43</v>
      </c>
      <c r="AP28" s="91">
        <v>37</v>
      </c>
      <c r="AQ28" s="91">
        <v>43</v>
      </c>
      <c r="AR28" s="55">
        <v>36</v>
      </c>
      <c r="AS28" s="91">
        <v>44</v>
      </c>
      <c r="AT28" s="55">
        <v>33</v>
      </c>
      <c r="AU28" s="28">
        <f t="shared" si="4"/>
        <v>39.857142857142854</v>
      </c>
      <c r="AV28" s="89">
        <f t="shared" si="12"/>
        <v>-3.5714285714285765</v>
      </c>
      <c r="AW28" s="90">
        <f t="shared" si="13"/>
        <v>-8.2236842105263275</v>
      </c>
      <c r="AX28" s="82">
        <v>43</v>
      </c>
      <c r="AY28" s="82">
        <v>43</v>
      </c>
      <c r="AZ28" s="82">
        <v>40</v>
      </c>
      <c r="BA28" s="82">
        <v>37</v>
      </c>
      <c r="BB28" s="83">
        <v>36</v>
      </c>
      <c r="BC28" s="82">
        <v>44</v>
      </c>
      <c r="BD28" s="83">
        <v>33</v>
      </c>
      <c r="BE28" s="76">
        <f t="shared" si="5"/>
        <v>39.428571428571431</v>
      </c>
      <c r="BF28" s="77">
        <f t="shared" si="14"/>
        <v>-0.4285714285714235</v>
      </c>
      <c r="BG28" s="78">
        <f t="shared" si="15"/>
        <v>-1.0752688172042884</v>
      </c>
    </row>
    <row r="29" spans="1:59" s="9" customFormat="1">
      <c r="A29" s="7"/>
      <c r="B29" s="7"/>
      <c r="C29" s="7"/>
      <c r="D29" s="7"/>
      <c r="E29" s="7"/>
      <c r="F29" s="7"/>
      <c r="G29" s="7"/>
      <c r="H29" s="7"/>
      <c r="I29" s="8"/>
    </row>
  </sheetData>
  <mergeCells count="23">
    <mergeCell ref="AL9:AM11"/>
    <mergeCell ref="AD12:AK12"/>
    <mergeCell ref="T12:AA12"/>
    <mergeCell ref="T9:AA10"/>
    <mergeCell ref="A3:AA5"/>
    <mergeCell ref="AB9:AC11"/>
    <mergeCell ref="AD9:AK10"/>
    <mergeCell ref="R9:S11"/>
    <mergeCell ref="C2:I2"/>
    <mergeCell ref="A9:A11"/>
    <mergeCell ref="B9:B11"/>
    <mergeCell ref="C12:J12"/>
    <mergeCell ref="Q9:Q11"/>
    <mergeCell ref="K9:K11"/>
    <mergeCell ref="L9:M11"/>
    <mergeCell ref="N9:N11"/>
    <mergeCell ref="O9:P11"/>
    <mergeCell ref="AX9:BE10"/>
    <mergeCell ref="BF9:BG11"/>
    <mergeCell ref="AX12:BE12"/>
    <mergeCell ref="AV9:AW11"/>
    <mergeCell ref="AN12:AU12"/>
    <mergeCell ref="AN9:AU10"/>
  </mergeCells>
  <pageMargins left="0.23622047244094491" right="0.23622047244094491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по муп магазинам</vt:lpstr>
      <vt:lpstr>'свод по муп магазинам'!Область_печати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2015-07-10T09:08:22Z</dcterms:modified>
</cp:coreProperties>
</file>