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<sst xmlns="http://schemas.openxmlformats.org/spreadsheetml/2006/main" count="76" uniqueCount="76">
  <si>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Налог на доходы физических лиц</t>
  </si>
  <si>
    <t>НАЛОГИ НА ИМУЩЕСТВО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</si>
  <si>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</si>
  <si>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</si>
  <si>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</si>
  <si>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Дотации от других бюджетов бюджетной системы Российской Федерации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</si>
  <si>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</si>
  <si>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</si>
  <si>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</si>
  <si>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</si>
  <si>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</si>
  <si>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ШТРАФЫ,САНКЦИИ,ВОЗМЕЩЕНИЕ УЩЕРБА</t>
  </si>
  <si>
    <t>АДМИНИСТРАТИВНЫЕ ПЛАТЕЖИ И СБОРЫ</t>
  </si>
  <si>
    <t>Арендная плата за земельные участки</t>
  </si>
  <si>
    <t>Иные межбюджетные трансферты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</si>
  <si>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</si>
  <si>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</si>
  <si>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</si>
  <si>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</si>
  <si>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</t>
  </si>
  <si>
    <t xml:space="preserve">Прочие безвозмездные поступления  </t>
  </si>
  <si>
    <t xml:space="preserve">Прочие безвозмездные поступления в бюджет города (добровольные пожертвования, спонсорские средства) </t>
  </si>
  <si>
    <t>КОД</t>
  </si>
  <si>
    <t>НАИМЕНОВАНИЕ ДОХОДА</t>
  </si>
  <si>
    <t>Налог на прибыль организаций, зачисляемый в бюджеты бюджетной системы РФ</t>
  </si>
  <si>
    <t>Налог на прибыль организаций, зачисляемый в бюджеты субъектов РФ</t>
  </si>
  <si>
    <t>000 1 00 00000 00 0000 000</t>
  </si>
  <si>
    <t>000 1 01 00000 00 0000 000</t>
  </si>
  <si>
    <t xml:space="preserve">182 1 01 01012 02 0000 110 </t>
  </si>
  <si>
    <t xml:space="preserve">000 1 01 01010 00 0000 110 </t>
  </si>
  <si>
    <t xml:space="preserve">000 1 01 02000 01 0000 110 </t>
  </si>
  <si>
    <t>НАЛОГИ НА ПРИБЫЛЬ</t>
  </si>
  <si>
    <t>000 105  00000 00 0000 000</t>
  </si>
  <si>
    <t xml:space="preserve">182 1 05 02000 02 0000 110 </t>
  </si>
  <si>
    <t>000 1 06 00000 00 0000 000</t>
  </si>
  <si>
    <t xml:space="preserve">182 1 06 01000 00 0000 110 </t>
  </si>
  <si>
    <t xml:space="preserve">182 1 06 06000 00 0000 110 </t>
  </si>
  <si>
    <t>000 1 08 00000 00 0000 000</t>
  </si>
  <si>
    <t>Задолженность по отмененным налогам</t>
  </si>
  <si>
    <t>182 1 09 00000 00 0000 000</t>
  </si>
  <si>
    <t>017 1 11 05000 04 0000 120</t>
  </si>
  <si>
    <t>017 1 11 07014 04 0000 120</t>
  </si>
  <si>
    <t>017 1 11 09044 04 0000 120</t>
  </si>
  <si>
    <t>000 1 12 00000 00 0000 120</t>
  </si>
  <si>
    <t>000 1 13 00000 00 0000 000</t>
  </si>
  <si>
    <t>000 1 13 03000 00 0000 130</t>
  </si>
  <si>
    <t>Прочие доходы от продажи услуг от оказания платных услуг получателями средств бюджетов городских округов муниципальными учреждениями, находящимися в ведении органов местного самоуправления городских округов</t>
  </si>
  <si>
    <t>ДОХОДЫ ОТ ПРОДАЖИ МАТЕРИАЛЬНЫХ И НЕМАТЕРИАЛЬНЫХ АКТИВОВ</t>
  </si>
  <si>
    <t xml:space="preserve">000 1 14 00000 00 0000 000    </t>
  </si>
  <si>
    <t>017 1 14 02030 04 0000 440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</si>
  <si>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предприятий)</t>
  </si>
  <si>
    <t>017 1 14 06024 04 0000 430</t>
  </si>
  <si>
    <t xml:space="preserve">000 1 15 00000 00 0000 000    </t>
  </si>
  <si>
    <t>017 1 15 02040 04 0000 140</t>
  </si>
  <si>
    <t>Платежи взимаемые организациями городских округов за выполнение определенных функций</t>
  </si>
  <si>
    <t>000 1 16 00000 00 0000 000</t>
  </si>
  <si>
    <t>000 2 00 00000 00 0000 000</t>
  </si>
  <si>
    <t>Безвозмездные поступления от других бюджетов бюджетной системы РФ</t>
  </si>
  <si>
    <t>019 2 02 00000 00 0000 000</t>
  </si>
  <si>
    <t>019 2 02 01000 00 0000 151</t>
  </si>
  <si>
    <t>019 2 02 03000 04 0000 151</t>
  </si>
  <si>
    <t>019 2 02 02000 04 0000 151</t>
  </si>
  <si>
    <t>019 2 02 04000 00 0000 151</t>
  </si>
  <si>
    <t>000 2 07 04000 00 0000 180</t>
  </si>
  <si>
    <t>000 2 07 04000 04 0006 180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</si>
  <si>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</si>
  <si>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</si>
  <si>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Невыясненные платежи</t>
  </si>
  <si>
    <t>000 1 11 00000 00 0000 000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</si>
  <si>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</si>
  <si>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Уточненный план на 2011 год</t>
  </si>
  <si>
    <t>Исполнено за 1 квартал 2011 год</t>
  </si>
  <si>
    <t>% исполнения к уточненному плану 2011 года</t>
  </si>
  <si>
    <t>Отчет об исполнении бюджета города Енисейска за 1 квартал 2011 года</t>
  </si>
  <si>
    <t>тыс.руб.</t>
  </si>
  <si>
    <t>Приложение №3                                     к Решению городского Совета депутатов                                   от 22.04.2011 г.  № 139-п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</si>
</sst>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</numFmts>
  <fonts count="15">
    <font>
      <sz val="10"/>
      <name val="Arial Cyr"/>
      <family val="0"/>
    </font>
    <font>
      <sz val="9.5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171" fontId="12" fillId="0" borderId="3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171" fontId="12" fillId="0" borderId="6" xfId="0" applyNumberFormat="1" applyFont="1" applyBorder="1" applyAlignment="1">
      <alignment/>
    </xf>
    <xf numFmtId="0" fontId="10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171" fontId="12" fillId="0" borderId="9" xfId="0" applyNumberFormat="1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171" fontId="13" fillId="0" borderId="9" xfId="0" applyNumberFormat="1" applyFont="1" applyBorder="1" applyAlignment="1">
      <alignment/>
    </xf>
    <xf numFmtId="3" fontId="10" fillId="0" borderId="7" xfId="0" applyNumberFormat="1" applyFont="1" applyBorder="1" applyAlignment="1">
      <alignment horizontal="left" wrapText="1"/>
    </xf>
    <xf numFmtId="0" fontId="13" fillId="0" borderId="8" xfId="18" applyFont="1" applyBorder="1" applyAlignment="1">
      <alignment horizontal="justify"/>
      <protection/>
    </xf>
    <xf numFmtId="0" fontId="10" fillId="0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12" fillId="0" borderId="8" xfId="18" applyFont="1" applyBorder="1" applyAlignment="1">
      <alignment horizontal="justify"/>
      <protection/>
    </xf>
    <xf numFmtId="0" fontId="13" fillId="0" borderId="12" xfId="18" applyFont="1" applyBorder="1" applyAlignment="1">
      <alignment horizontal="justify"/>
      <protection/>
    </xf>
    <xf numFmtId="171" fontId="13" fillId="0" borderId="1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4" fontId="12" fillId="0" borderId="14" xfId="0" applyNumberFormat="1" applyFont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12" fillId="0" borderId="23" xfId="0" applyNumberFormat="1" applyFont="1" applyBorder="1" applyAlignment="1">
      <alignment/>
    </xf>
    <xf numFmtId="171" fontId="12" fillId="0" borderId="24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Normal="75" zoomScaleSheetLayoutView="100" workbookViewId="0" topLeftCell="B1">
      <selection activeCell="B2" sqref="B2:F2"/>
    </sheetView>
  </sheetViews>
  <sheetFormatPr defaultColWidth="9.00390625" defaultRowHeight="12.75"/>
  <cols>
    <col min="1" max="1" width="3.375" style="0" hidden="1" customWidth="1"/>
    <col min="2" max="2" width="24.625" style="0" customWidth="1"/>
    <col min="3" max="3" width="54.375" style="0" customWidth="1"/>
    <col min="4" max="4" width="16.00390625" style="0" customWidth="1"/>
    <col min="5" max="5" width="15.25390625" style="2" customWidth="1"/>
    <col min="6" max="6" width="14.875" style="0" customWidth="1"/>
    <col min="7" max="7" width="20.125" style="0" hidden="1" customWidth="1"/>
    <col min="9" max="9" width="24.75390625" style="2" customWidth="1"/>
  </cols>
  <sheetData>
    <row r="1" spans="2:6" ht="56.25" customHeight="1">
      <c r="B1" s="51"/>
      <c r="C1" s="51"/>
      <c r="D1" s="51"/>
      <c r="E1" s="63" t="s">
        <v>75</v>
      </c>
      <c r="F1" s="64"/>
    </row>
    <row r="2" spans="2:6" ht="33.75" customHeight="1">
      <c r="B2" s="65" t="s">
        <v>73</v>
      </c>
      <c r="C2" s="65"/>
      <c r="D2" s="65"/>
      <c r="E2" s="65"/>
      <c r="F2" s="65"/>
    </row>
    <row r="3" spans="2:6" ht="13.5" thickBot="1">
      <c r="B3" s="67" t="s">
        <v>74</v>
      </c>
      <c r="C3" s="68"/>
      <c r="D3" s="68"/>
      <c r="E3" s="68"/>
      <c r="F3" s="68"/>
    </row>
    <row r="4" spans="2:6" ht="21.75" customHeight="1" hidden="1" thickBot="1">
      <c r="B4" s="68"/>
      <c r="C4" s="68"/>
      <c r="D4" s="68"/>
      <c r="E4" s="68"/>
      <c r="F4" s="68"/>
    </row>
    <row r="5" spans="1:6" ht="12.75" customHeight="1">
      <c r="A5" s="1"/>
      <c r="B5" s="75" t="s">
        <v>22</v>
      </c>
      <c r="C5" s="75" t="s">
        <v>23</v>
      </c>
      <c r="D5" s="71" t="s">
        <v>70</v>
      </c>
      <c r="E5" s="73" t="s">
        <v>71</v>
      </c>
      <c r="F5" s="69" t="s">
        <v>72</v>
      </c>
    </row>
    <row r="6" spans="1:6" ht="62.25" customHeight="1" thickBot="1">
      <c r="A6" s="1"/>
      <c r="B6" s="76"/>
      <c r="C6" s="76"/>
      <c r="D6" s="72"/>
      <c r="E6" s="74"/>
      <c r="F6" s="70"/>
    </row>
    <row r="7" spans="2:6" ht="19.5" customHeight="1" thickBot="1">
      <c r="B7" s="17" t="s">
        <v>26</v>
      </c>
      <c r="C7" s="18" t="s">
        <v>19</v>
      </c>
      <c r="D7" s="41">
        <f>SUM(D8+D12+D14+D17+D18+D19+D23+D26+D29+D31+D25)</f>
        <v>142013.19999999998</v>
      </c>
      <c r="E7" s="52">
        <f>SUM(E8+E12+E14+E17+E18+E19+E23+E26+E29+E31+E25)</f>
        <v>28212.699999999993</v>
      </c>
      <c r="F7" s="19">
        <f>E7/D7*100</f>
        <v>19.86625186954452</v>
      </c>
    </row>
    <row r="8" spans="2:6" ht="16.5" customHeight="1">
      <c r="B8" s="20" t="s">
        <v>27</v>
      </c>
      <c r="C8" s="21" t="s">
        <v>31</v>
      </c>
      <c r="D8" s="42">
        <f>SUM(D9+D11)</f>
        <v>83000</v>
      </c>
      <c r="E8" s="53">
        <f>SUM(E9+E11)</f>
        <v>14252</v>
      </c>
      <c r="F8" s="22">
        <f>E8/D8*100</f>
        <v>17.1710843373494</v>
      </c>
    </row>
    <row r="9" spans="2:6" ht="30" customHeight="1">
      <c r="B9" s="23" t="s">
        <v>29</v>
      </c>
      <c r="C9" s="24" t="s">
        <v>24</v>
      </c>
      <c r="D9" s="44">
        <v>1000</v>
      </c>
      <c r="E9" s="54">
        <v>71.7</v>
      </c>
      <c r="F9" s="25">
        <f>E9/D9*100</f>
        <v>7.17</v>
      </c>
    </row>
    <row r="10" spans="2:6" ht="27.75" customHeight="1">
      <c r="B10" s="26" t="s">
        <v>28</v>
      </c>
      <c r="C10" s="27" t="s">
        <v>25</v>
      </c>
      <c r="D10" s="46">
        <v>1000</v>
      </c>
      <c r="E10" s="55">
        <v>71.7</v>
      </c>
      <c r="F10" s="28">
        <f>E10/D10*100</f>
        <v>7.17</v>
      </c>
    </row>
    <row r="11" spans="2:6" ht="17.25" customHeight="1">
      <c r="B11" s="26" t="s">
        <v>30</v>
      </c>
      <c r="C11" s="27" t="s">
        <v>0</v>
      </c>
      <c r="D11" s="46">
        <v>82000</v>
      </c>
      <c r="E11" s="55">
        <v>14180.3</v>
      </c>
      <c r="F11" s="28">
        <f aca="true" t="shared" si="0" ref="F11:F41">E11/D11*100</f>
        <v>17.293048780487805</v>
      </c>
    </row>
    <row r="12" spans="2:6" ht="19.5" customHeight="1">
      <c r="B12" s="29" t="s">
        <v>32</v>
      </c>
      <c r="C12" s="24" t="s">
        <v>8</v>
      </c>
      <c r="D12" s="44">
        <f>SUM(D13)</f>
        <v>10500</v>
      </c>
      <c r="E12" s="56">
        <f>SUM(E13)</f>
        <v>2709.3</v>
      </c>
      <c r="F12" s="25">
        <f t="shared" si="0"/>
        <v>25.802857142857142</v>
      </c>
    </row>
    <row r="13" spans="2:6" ht="27.75" customHeight="1">
      <c r="B13" s="26" t="s">
        <v>33</v>
      </c>
      <c r="C13" s="27" t="s">
        <v>6</v>
      </c>
      <c r="D13" s="46">
        <v>10500</v>
      </c>
      <c r="E13" s="55">
        <v>2709.3</v>
      </c>
      <c r="F13" s="28">
        <f t="shared" si="0"/>
        <v>25.802857142857142</v>
      </c>
    </row>
    <row r="14" spans="2:6" ht="17.25" customHeight="1">
      <c r="B14" s="26" t="s">
        <v>34</v>
      </c>
      <c r="C14" s="24" t="s">
        <v>1</v>
      </c>
      <c r="D14" s="44">
        <v>1185</v>
      </c>
      <c r="E14" s="56">
        <f>SUM(E15+E16)</f>
        <v>491.59999999999997</v>
      </c>
      <c r="F14" s="25">
        <f t="shared" si="0"/>
        <v>41.485232067510545</v>
      </c>
    </row>
    <row r="15" spans="2:6" ht="16.5" customHeight="1">
      <c r="B15" s="26" t="s">
        <v>35</v>
      </c>
      <c r="C15" s="27" t="s">
        <v>2</v>
      </c>
      <c r="D15" s="46">
        <v>185</v>
      </c>
      <c r="E15" s="55">
        <v>89.2</v>
      </c>
      <c r="F15" s="28">
        <f t="shared" si="0"/>
        <v>48.21621621621622</v>
      </c>
    </row>
    <row r="16" spans="2:6" ht="15.75" customHeight="1">
      <c r="B16" s="26" t="s">
        <v>36</v>
      </c>
      <c r="C16" s="27" t="s">
        <v>7</v>
      </c>
      <c r="D16" s="46">
        <v>1000</v>
      </c>
      <c r="E16" s="55">
        <v>402.4</v>
      </c>
      <c r="F16" s="28">
        <f t="shared" si="0"/>
        <v>40.239999999999995</v>
      </c>
    </row>
    <row r="17" spans="2:6" ht="16.5" customHeight="1">
      <c r="B17" s="26" t="s">
        <v>37</v>
      </c>
      <c r="C17" s="24" t="s">
        <v>3</v>
      </c>
      <c r="D17" s="44">
        <v>5553</v>
      </c>
      <c r="E17" s="54">
        <v>2050.6</v>
      </c>
      <c r="F17" s="25">
        <f t="shared" si="0"/>
        <v>36.92778678191968</v>
      </c>
    </row>
    <row r="18" spans="2:6" ht="15" customHeight="1">
      <c r="B18" s="26" t="s">
        <v>39</v>
      </c>
      <c r="C18" s="24" t="s">
        <v>38</v>
      </c>
      <c r="D18" s="44">
        <v>0</v>
      </c>
      <c r="E18" s="54">
        <v>-15.2</v>
      </c>
      <c r="F18" s="25"/>
    </row>
    <row r="19" spans="2:6" ht="28.5" customHeight="1">
      <c r="B19" s="26" t="s">
        <v>68</v>
      </c>
      <c r="C19" s="24" t="s">
        <v>4</v>
      </c>
      <c r="D19" s="44">
        <f>SUM(D20+D21+D22)</f>
        <v>10447.9</v>
      </c>
      <c r="E19" s="56">
        <f>SUM(E20+E21+E22)</f>
        <v>2483.7</v>
      </c>
      <c r="F19" s="25">
        <f t="shared" si="0"/>
        <v>23.772241311651143</v>
      </c>
    </row>
    <row r="20" spans="2:6" ht="18" customHeight="1">
      <c r="B20" s="26" t="s">
        <v>40</v>
      </c>
      <c r="C20" s="30" t="s">
        <v>13</v>
      </c>
      <c r="D20" s="46">
        <v>2500</v>
      </c>
      <c r="E20" s="55">
        <v>632.6</v>
      </c>
      <c r="F20" s="28">
        <f t="shared" si="0"/>
        <v>25.304</v>
      </c>
    </row>
    <row r="21" spans="2:6" ht="28.5" customHeight="1">
      <c r="B21" s="26" t="s">
        <v>41</v>
      </c>
      <c r="C21" s="30" t="s">
        <v>15</v>
      </c>
      <c r="D21" s="46">
        <v>2447.9</v>
      </c>
      <c r="E21" s="55">
        <v>307.4</v>
      </c>
      <c r="F21" s="28">
        <f t="shared" si="0"/>
        <v>12.557702520527798</v>
      </c>
    </row>
    <row r="22" spans="2:6" ht="45.75" customHeight="1">
      <c r="B22" s="26" t="s">
        <v>42</v>
      </c>
      <c r="C22" s="30" t="s">
        <v>16</v>
      </c>
      <c r="D22" s="46">
        <v>5500</v>
      </c>
      <c r="E22" s="55">
        <v>1543.7</v>
      </c>
      <c r="F22" s="28">
        <f t="shared" si="0"/>
        <v>28.06727272727273</v>
      </c>
    </row>
    <row r="23" spans="1:6" ht="31.5" customHeight="1">
      <c r="A23" s="2"/>
      <c r="B23" s="31" t="s">
        <v>43</v>
      </c>
      <c r="C23" s="24" t="s">
        <v>18</v>
      </c>
      <c r="D23" s="44">
        <v>403</v>
      </c>
      <c r="E23" s="57">
        <v>172.6</v>
      </c>
      <c r="F23" s="25">
        <f t="shared" si="0"/>
        <v>42.8287841191067</v>
      </c>
    </row>
    <row r="24" spans="2:6" ht="29.25" customHeight="1">
      <c r="B24" s="26" t="s">
        <v>44</v>
      </c>
      <c r="C24" s="32" t="s">
        <v>17</v>
      </c>
      <c r="D24" s="45">
        <f>SUM(D25)</f>
        <v>22408.3</v>
      </c>
      <c r="E24" s="54">
        <f>SUM(E25)</f>
        <v>5324.3</v>
      </c>
      <c r="F24" s="25">
        <f t="shared" si="0"/>
        <v>23.760392354618602</v>
      </c>
    </row>
    <row r="25" spans="2:6" ht="61.5" customHeight="1">
      <c r="B25" s="26" t="s">
        <v>45</v>
      </c>
      <c r="C25" s="27" t="s">
        <v>46</v>
      </c>
      <c r="D25" s="48">
        <v>22408.3</v>
      </c>
      <c r="E25" s="55">
        <v>5324.3</v>
      </c>
      <c r="F25" s="28">
        <f t="shared" si="0"/>
        <v>23.760392354618602</v>
      </c>
    </row>
    <row r="26" spans="2:6" ht="30.75" customHeight="1">
      <c r="B26" s="26" t="s">
        <v>48</v>
      </c>
      <c r="C26" s="32" t="s">
        <v>47</v>
      </c>
      <c r="D26" s="47">
        <f>SUM(D27+D28)</f>
        <v>4271</v>
      </c>
      <c r="E26" s="56">
        <f>SUM(E27+E28)</f>
        <v>145</v>
      </c>
      <c r="F26" s="25">
        <f t="shared" si="0"/>
        <v>3.3949894638258016</v>
      </c>
    </row>
    <row r="27" spans="2:6" ht="57.75" customHeight="1">
      <c r="B27" s="26" t="s">
        <v>49</v>
      </c>
      <c r="C27" s="33" t="s">
        <v>50</v>
      </c>
      <c r="D27" s="48">
        <v>4141</v>
      </c>
      <c r="E27" s="55">
        <v>115.6</v>
      </c>
      <c r="F27" s="28">
        <f t="shared" si="0"/>
        <v>2.791596232794011</v>
      </c>
    </row>
    <row r="28" spans="2:6" ht="57.75" customHeight="1">
      <c r="B28" s="26" t="s">
        <v>51</v>
      </c>
      <c r="C28" s="33" t="s">
        <v>69</v>
      </c>
      <c r="D28" s="48">
        <v>130</v>
      </c>
      <c r="E28" s="55">
        <v>29.4</v>
      </c>
      <c r="F28" s="28">
        <f t="shared" si="0"/>
        <v>22.615384615384613</v>
      </c>
    </row>
    <row r="29" spans="2:6" ht="15" customHeight="1">
      <c r="B29" s="26" t="s">
        <v>52</v>
      </c>
      <c r="C29" s="24" t="s">
        <v>12</v>
      </c>
      <c r="D29" s="47">
        <f>SUM(D30)</f>
        <v>45</v>
      </c>
      <c r="E29" s="56">
        <f>SUM(E30)</f>
        <v>4.8</v>
      </c>
      <c r="F29" s="25">
        <f t="shared" si="0"/>
        <v>10.666666666666666</v>
      </c>
    </row>
    <row r="30" spans="2:6" ht="28.5" customHeight="1">
      <c r="B30" s="26" t="s">
        <v>53</v>
      </c>
      <c r="C30" s="33" t="s">
        <v>54</v>
      </c>
      <c r="D30" s="48">
        <v>45</v>
      </c>
      <c r="E30" s="55">
        <v>4.8</v>
      </c>
      <c r="F30" s="28">
        <f t="shared" si="0"/>
        <v>10.666666666666666</v>
      </c>
    </row>
    <row r="31" spans="1:6" ht="15" customHeight="1" thickBot="1">
      <c r="A31" s="2"/>
      <c r="B31" s="26" t="s">
        <v>55</v>
      </c>
      <c r="C31" s="24" t="s">
        <v>11</v>
      </c>
      <c r="D31" s="47">
        <v>4200</v>
      </c>
      <c r="E31" s="54">
        <v>594</v>
      </c>
      <c r="F31" s="25">
        <f t="shared" si="0"/>
        <v>14.142857142857142</v>
      </c>
    </row>
    <row r="32" spans="2:6" ht="16.5" customHeight="1" thickBot="1">
      <c r="B32" s="17" t="s">
        <v>56</v>
      </c>
      <c r="C32" s="35" t="s">
        <v>9</v>
      </c>
      <c r="D32" s="41">
        <f>SUM(D33+D38)</f>
        <v>457158.89999999997</v>
      </c>
      <c r="E32" s="52">
        <f>SUM(E33+E38)</f>
        <v>84575.59999999999</v>
      </c>
      <c r="F32" s="19">
        <f t="shared" si="0"/>
        <v>18.500263256386347</v>
      </c>
    </row>
    <row r="33" spans="2:6" ht="30" customHeight="1">
      <c r="B33" s="20" t="s">
        <v>58</v>
      </c>
      <c r="C33" s="36" t="s">
        <v>57</v>
      </c>
      <c r="D33" s="43">
        <f>SUM(D34+D36+D35+D37)</f>
        <v>456906.1</v>
      </c>
      <c r="E33" s="53">
        <f>SUM(E34+E36+E35+E37)</f>
        <v>84317.2</v>
      </c>
      <c r="F33" s="22">
        <f t="shared" si="0"/>
        <v>18.45394491340781</v>
      </c>
    </row>
    <row r="34" spans="2:7" ht="27" customHeight="1">
      <c r="B34" s="26" t="s">
        <v>59</v>
      </c>
      <c r="C34" s="27" t="s">
        <v>5</v>
      </c>
      <c r="D34" s="48">
        <v>104631.3</v>
      </c>
      <c r="E34" s="58">
        <v>30162.5</v>
      </c>
      <c r="F34" s="28">
        <f t="shared" si="0"/>
        <v>28.827415887979985</v>
      </c>
      <c r="G34" s="2"/>
    </row>
    <row r="35" spans="2:7" ht="29.25" customHeight="1">
      <c r="B35" s="26" t="s">
        <v>60</v>
      </c>
      <c r="C35" s="27" t="s">
        <v>65</v>
      </c>
      <c r="D35" s="48">
        <v>219021.6</v>
      </c>
      <c r="E35" s="55">
        <v>53929.1</v>
      </c>
      <c r="F35" s="28">
        <f t="shared" si="0"/>
        <v>24.622731273993065</v>
      </c>
      <c r="G35" s="2"/>
    </row>
    <row r="36" spans="2:7" ht="30" customHeight="1">
      <c r="B36" s="26" t="s">
        <v>61</v>
      </c>
      <c r="C36" s="27" t="s">
        <v>66</v>
      </c>
      <c r="D36" s="48">
        <v>133222.1</v>
      </c>
      <c r="E36" s="55">
        <v>225.6</v>
      </c>
      <c r="F36" s="28">
        <f t="shared" si="0"/>
        <v>0.16934127295696436</v>
      </c>
      <c r="G36" s="2"/>
    </row>
    <row r="37" spans="2:7" ht="15.75" customHeight="1">
      <c r="B37" s="26" t="s">
        <v>62</v>
      </c>
      <c r="C37" s="30" t="s">
        <v>14</v>
      </c>
      <c r="D37" s="46">
        <v>31.1</v>
      </c>
      <c r="E37" s="55">
        <v>0</v>
      </c>
      <c r="F37" s="28">
        <f t="shared" si="0"/>
        <v>0</v>
      </c>
      <c r="G37" s="2"/>
    </row>
    <row r="38" spans="2:7" ht="15.75" customHeight="1">
      <c r="B38" s="26" t="s">
        <v>63</v>
      </c>
      <c r="C38" s="37" t="s">
        <v>20</v>
      </c>
      <c r="D38" s="44">
        <f>SUM(D39)</f>
        <v>252.8</v>
      </c>
      <c r="E38" s="57">
        <f>SUM(E39)</f>
        <v>258.4</v>
      </c>
      <c r="F38" s="25">
        <f t="shared" si="0"/>
        <v>102.21518987341771</v>
      </c>
      <c r="G38" s="2"/>
    </row>
    <row r="39" spans="2:7" ht="29.25" customHeight="1">
      <c r="B39" s="26" t="s">
        <v>64</v>
      </c>
      <c r="C39" s="30" t="s">
        <v>21</v>
      </c>
      <c r="D39" s="46">
        <v>252.8</v>
      </c>
      <c r="E39" s="59">
        <v>258.4</v>
      </c>
      <c r="F39" s="28">
        <f t="shared" si="0"/>
        <v>102.21518987341771</v>
      </c>
      <c r="G39" s="2"/>
    </row>
    <row r="40" spans="2:7" ht="17.25" customHeight="1" thickBot="1">
      <c r="B40" s="34"/>
      <c r="C40" s="38" t="s">
        <v>67</v>
      </c>
      <c r="D40" s="49"/>
      <c r="E40" s="60">
        <v>9</v>
      </c>
      <c r="F40" s="39"/>
      <c r="G40" s="2"/>
    </row>
    <row r="41" spans="2:6" ht="17.25" customHeight="1" thickBot="1">
      <c r="B41" s="17"/>
      <c r="C41" s="40" t="s">
        <v>10</v>
      </c>
      <c r="D41" s="50">
        <f>SUM(D7+D32)</f>
        <v>599172.1</v>
      </c>
      <c r="E41" s="61">
        <f>SUM(E7+E32)+E40</f>
        <v>112797.29999999999</v>
      </c>
      <c r="F41" s="62">
        <f t="shared" si="0"/>
        <v>18.82552608841433</v>
      </c>
    </row>
    <row r="42" spans="1:7" ht="52.5" customHeight="1" hidden="1">
      <c r="A42" s="66"/>
      <c r="B42" s="66"/>
      <c r="C42" s="66"/>
      <c r="D42" s="66"/>
      <c r="E42" s="66"/>
      <c r="F42" s="66"/>
      <c r="G42" s="66"/>
    </row>
    <row r="43" spans="1:6" ht="42.75" customHeight="1">
      <c r="A43" s="3"/>
      <c r="B43" s="8"/>
      <c r="C43" s="9"/>
      <c r="D43" s="10"/>
      <c r="E43" s="14"/>
      <c r="F43" s="10"/>
    </row>
    <row r="44" spans="1:6" ht="12.75">
      <c r="A44" s="3"/>
      <c r="B44" s="8"/>
      <c r="C44" s="9"/>
      <c r="D44" s="10"/>
      <c r="E44" s="14"/>
      <c r="F44" s="10"/>
    </row>
    <row r="45" spans="1:6" ht="12.75">
      <c r="A45" s="3"/>
      <c r="B45" s="8"/>
      <c r="C45" s="9"/>
      <c r="D45" s="10"/>
      <c r="E45" s="14"/>
      <c r="F45" s="10"/>
    </row>
    <row r="46" spans="1:6" ht="15">
      <c r="A46" s="3"/>
      <c r="B46" s="16"/>
      <c r="C46" s="16"/>
      <c r="D46" s="16"/>
      <c r="E46" s="16"/>
      <c r="F46" s="16"/>
    </row>
    <row r="47" spans="1:7" ht="15">
      <c r="A47" s="3"/>
      <c r="B47" s="11"/>
      <c r="C47" s="12"/>
      <c r="D47" s="13"/>
      <c r="E47" s="15"/>
      <c r="F47" s="13"/>
      <c r="G47" s="13"/>
    </row>
    <row r="48" spans="1:3" ht="12.75">
      <c r="A48" s="3"/>
      <c r="B48" s="5"/>
      <c r="C48" s="5"/>
    </row>
    <row r="49" spans="1:3" ht="12.75">
      <c r="A49" s="3"/>
      <c r="C49" s="7"/>
    </row>
    <row r="50" ht="12.75">
      <c r="A50" s="3"/>
    </row>
    <row r="51" ht="12.75">
      <c r="A51" s="3"/>
    </row>
    <row r="53" ht="18.75" customHeight="1"/>
    <row r="54" ht="25.5" customHeight="1">
      <c r="A54" s="6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</sheetData>
  <mergeCells count="9">
    <mergeCell ref="E1:F1"/>
    <mergeCell ref="B2:F2"/>
    <mergeCell ref="A42:G42"/>
    <mergeCell ref="B3:F4"/>
    <mergeCell ref="F5:F6"/>
    <mergeCell ref="D5:D6"/>
    <mergeCell ref="E5:E6"/>
    <mergeCell ref="B5:B6"/>
    <mergeCell ref="C5:C6"/>
  </mergeCells>
  <printOptions/>
  <pageMargins left="0" right="0" top="0" bottom="0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9"/>
  <sheetViews>
    <sheetView workbookViewId="0" topLeftCell="A1">
      <selection activeCell="C2" sqref="C2"/>
    </sheetView>
  </sheetViews>
  <sheetFormatPr defaultColWidth="9.00390625" defaultRowHeight="12.75"/>
  <sheetData>
    <row r="3" spans="2:3" ht="12.75">
      <c r="B3">
        <v>399.176</v>
      </c>
      <c r="C3">
        <v>0</v>
      </c>
    </row>
    <row r="4" spans="2:3" ht="12.75">
      <c r="B4">
        <v>60</v>
      </c>
      <c r="C4">
        <v>0</v>
      </c>
    </row>
    <row r="5" spans="2:3" ht="12.75">
      <c r="B5">
        <v>2066.564</v>
      </c>
      <c r="C5">
        <v>0</v>
      </c>
    </row>
    <row r="6" spans="2:3" ht="12.75">
      <c r="B6">
        <v>875.95</v>
      </c>
      <c r="C6">
        <v>0</v>
      </c>
    </row>
    <row r="7" spans="2:3" ht="12.75">
      <c r="B7">
        <v>396.87</v>
      </c>
      <c r="C7">
        <v>0</v>
      </c>
    </row>
    <row r="8" spans="2:3" ht="12.75">
      <c r="B8">
        <v>43.9</v>
      </c>
      <c r="C8">
        <v>0</v>
      </c>
    </row>
    <row r="9" ht="12.75">
      <c r="B9">
        <f>SUM(B3:B8)</f>
        <v>3842.4599999999996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123</cp:lastModifiedBy>
  <cp:lastPrinted>2011-04-22T07:34:06Z</cp:lastPrinted>
  <dcterms:created xsi:type="dcterms:W3CDTF">2005-02-24T04:25:28Z</dcterms:created>
  <dcterms:modified xsi:type="dcterms:W3CDTF">2011-04-22T08:43:17Z</dcterms:modified>
  <cp:category/>
  <cp:version/>
  <cp:contentType/>
  <cp:contentStatus/>
</cp:coreProperties>
</file>