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calcPr calcId="144525"/>
</workbook>
</file>

<file path=xl/calcChain.xml><?xml version="1.0" encoding="utf-8"?>
<calcChain xmlns="http://schemas.openxmlformats.org/spreadsheetml/2006/main">
  <c r="E24" i="1" l="1"/>
  <c r="D56" i="1"/>
  <c r="E92" i="1" l="1"/>
  <c r="D92" i="1"/>
  <c r="E44" i="1"/>
  <c r="E43" i="1" s="1"/>
  <c r="E42" i="1" s="1"/>
  <c r="E20" i="1"/>
  <c r="E34" i="1"/>
  <c r="D34" i="1"/>
  <c r="E65" i="1"/>
  <c r="D65" i="1" l="1"/>
  <c r="D24" i="1"/>
  <c r="E78" i="1"/>
  <c r="D78" i="1"/>
  <c r="E99" i="1" l="1"/>
  <c r="D99" i="1"/>
  <c r="D72" i="1" l="1"/>
  <c r="E72" i="1"/>
  <c r="D44" i="1" l="1"/>
  <c r="D43" i="1" l="1"/>
  <c r="D42" i="1" s="1"/>
  <c r="D20" i="1"/>
  <c r="E31" i="1" l="1"/>
  <c r="D31" i="1"/>
  <c r="E12" i="1" l="1"/>
  <c r="D12" i="1"/>
  <c r="D103" i="1" l="1"/>
  <c r="E90" i="1" l="1"/>
  <c r="E56" i="1"/>
  <c r="E68" i="1"/>
  <c r="E81" i="1"/>
  <c r="E87" i="1"/>
  <c r="E94" i="1"/>
  <c r="E105" i="1"/>
  <c r="D68" i="1"/>
  <c r="D81" i="1"/>
  <c r="E8" i="1"/>
  <c r="E17" i="1"/>
  <c r="D8" i="1"/>
  <c r="D17" i="1"/>
  <c r="E103" i="1"/>
  <c r="D105" i="1"/>
  <c r="D87" i="1"/>
  <c r="D90" i="1"/>
  <c r="D94" i="1"/>
  <c r="E7" i="1" l="1"/>
  <c r="D55" i="1"/>
  <c r="E55" i="1"/>
  <c r="E107" i="1"/>
  <c r="D107" i="1"/>
  <c r="D7" i="1"/>
  <c r="D6" i="1" l="1"/>
  <c r="D54" i="1" s="1"/>
  <c r="D108" i="1" s="1"/>
  <c r="E6" i="1" l="1"/>
  <c r="E54" i="1" l="1"/>
  <c r="E108" i="1" l="1"/>
</calcChain>
</file>

<file path=xl/sharedStrings.xml><?xml version="1.0" encoding="utf-8"?>
<sst xmlns="http://schemas.openxmlformats.org/spreadsheetml/2006/main" count="205" uniqueCount="195">
  <si>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</si>
  <si>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</si>
  <si>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</si>
  <si>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</si>
  <si>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</si>
  <si>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</si>
  <si>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</si>
  <si>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</si>
  <si>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</si>
  <si>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</si>
  <si>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</si>
  <si>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</si>
  <si>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</si>
  <si>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</si>
  <si>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</si>
  <si>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</si>
  <si>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</si>
  <si>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</si>
  <si>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</si>
  <si>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</si>
  <si>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</si>
  <si>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</si>
  <si>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</si>
  <si>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</si>
  <si>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</si>
  <si>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</si>
  <si>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</si>
  <si>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</si>
  <si>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</si>
  <si>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</si>
  <si>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</si>
  <si>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</si>
  <si>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</si>
  <si>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</si>
  <si>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</si>
  <si>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</si>
  <si>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</si>
  <si>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</si>
  <si>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</si>
  <si>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</si>
  <si>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</si>
  <si>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</si>
  <si>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</si>
  <si>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</si>
  <si>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</si>
  <si>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</si>
  <si>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</si>
  <si>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</si>
  <si>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</si>
  <si>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</si>
  <si>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</si>
  <si>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</si>
  <si>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</si>
  <si>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</si>
  <si>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</si>
  <si>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</si>
  <si>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</si>
  <si>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</si>
  <si>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</si>
  <si>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</si>
  <si>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</si>
  <si>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</si>
  <si>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</si>
  <si>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</si>
  <si>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</si>
  <si>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</si>
  <si>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</si>
  <si>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</si>
  <si>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</si>
  <si>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</si>
  <si>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</si>
  <si>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</si>
  <si>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</si>
  <si>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</si>
  <si>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</si>
  <si>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</si>
  <si>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</si>
  <si>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</si>
  <si>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</si>
  <si>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</si>
  <si>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</si>
  <si>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</si>
  <si>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</si>
  <si>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</si>
  <si>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</si>
  <si>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</si>
  <si>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</si>
  <si>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</si>
  <si>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</si>
  <si>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</si>
  <si>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</si>
  <si>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</si>
  <si>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</si>
  <si>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</si>
  <si>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</si>
  <si>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</si>
  <si>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</si>
  <si>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</si>
  <si>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</si>
  <si>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</si>
  <si>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</si>
  <si>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</si>
  <si>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</si>
  <si>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</si>
  <si>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</si>
  <si>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</si>
  <si>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</si>
  <si>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</si>
  <si>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</si>
  <si>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</si>
  <si>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</si>
  <si>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</si>
  <si>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</si>
  <si>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</si>
  <si>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</si>
  <si>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</si>
  <si>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</si>
  <si>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</si>
  <si>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</si>
  <si>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</si>
  <si>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</si>
  <si>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</si>
  <si>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</si>
  <si>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</si>
  <si>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</si>
  <si>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</si>
  <si>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</si>
  <si>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</si>
  <si>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</si>
  <si>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</si>
  <si>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</si>
  <si>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</si>
  <si>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</si>
  <si>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</si>
  <si>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</si>
  <si>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</si>
  <si>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</si>
  <si>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</si>
  <si>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</si>
  <si>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</si>
  <si>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</si>
  <si>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</si>
  <si>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</si>
  <si>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</si>
  <si>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</si>
  <si>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 xml:space="preserve">Единый налог на вмененный доход для отдельных видов деятельности 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</si>
  <si>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</si>
  <si>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</si>
  <si>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</si>
  <si>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</si>
  <si>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</si>
  <si>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</si>
  <si>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</si>
  <si>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</si>
  <si>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</si>
  <si>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</si>
  <si>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</si>
  <si>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</si>
  <si>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</si>
  <si>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</si>
  <si>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</si>
  <si>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</si>
  <si>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</si>
  <si>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</si>
  <si>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</si>
  <si>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</si>
  <si>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</si>
  <si>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</si>
  <si>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</si>
  <si>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</si>
  <si>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</si>
  <si>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</si>
  <si>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</si>
  <si>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</si>
  <si>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</si>
  <si>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</si>
  <si>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</si>
  <si>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</si>
  <si>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</si>
  <si>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</si>
  <si>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</si>
  <si>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</si>
  <si>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</si>
  <si>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</si>
  <si>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</si>
  <si>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</si>
  <si>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</si>
  <si>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</si>
  <si>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</si>
  <si>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</si>
  <si>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РФ</t>
  </si>
  <si>
    <t>1 17 16000 04 0000 180</t>
  </si>
  <si>
    <t>руководитель финансового управления администрации города Енисейска                                                     Ю.В.Смирнов</t>
  </si>
  <si>
    <t>Текущее исполнение городского бюджета на 01.10.2022 г.</t>
  </si>
  <si>
    <r>
      <t>ОТЧЕТ ОБ ИСПОЛНЕНИИ БЮДЖЕТА ГОРОДА ЕНИСЕЙСКА</t>
    </r>
    <r>
      <rPr>
        <b/>
        <sz val="11"/>
        <rFont val="Times New Roman"/>
        <family val="1"/>
        <charset val="204"/>
      </rPr>
      <t xml:space="preserve"> на 01.10.2022г.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</si>
</sst>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 Cyr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1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5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9" fillId="0" borderId="0" xfId="0" applyFont="1" applyFill="1"/>
    <xf numFmtId="0" fontId="9" fillId="0" borderId="0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justify"/>
    </xf>
    <xf numFmtId="0" fontId="3" fillId="0" borderId="2" xfId="0" applyFont="1" applyFill="1" applyBorder="1" applyAlignment="1">
      <alignment vertical="top"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49" fontId="16" fillId="0" borderId="2" xfId="0" applyNumberFormat="1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164" fontId="14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164" fontId="16" fillId="2" borderId="2" xfId="0" applyNumberFormat="1" applyFont="1" applyFill="1" applyBorder="1"/>
    <xf numFmtId="164" fontId="14" fillId="2" borderId="2" xfId="0" applyNumberFormat="1" applyFont="1" applyFill="1" applyBorder="1"/>
    <xf numFmtId="164" fontId="14" fillId="0" borderId="2" xfId="0" applyNumberFormat="1" applyFont="1" applyFill="1" applyBorder="1"/>
    <xf numFmtId="49" fontId="16" fillId="0" borderId="5" xfId="0" applyNumberFormat="1" applyFont="1" applyBorder="1" applyAlignment="1">
      <alignment horizontal="justify" vertical="top" wrapText="1"/>
    </xf>
    <xf numFmtId="0" fontId="17" fillId="0" borderId="5" xfId="0" applyFont="1" applyBorder="1" applyAlignment="1">
      <alignment horizontal="left" vertical="top" wrapText="1"/>
    </xf>
    <xf numFmtId="164" fontId="16" fillId="0" borderId="5" xfId="0" applyNumberFormat="1" applyFont="1" applyFill="1" applyBorder="1"/>
    <xf numFmtId="49" fontId="17" fillId="0" borderId="3" xfId="0" applyNumberFormat="1" applyFont="1" applyBorder="1" applyAlignment="1">
      <alignment horizontal="justify" vertical="top" wrapText="1"/>
    </xf>
    <xf numFmtId="164" fontId="14" fillId="0" borderId="3" xfId="0" applyNumberFormat="1" applyFont="1" applyFill="1" applyBorder="1"/>
    <xf numFmtId="49" fontId="14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164" fontId="14" fillId="0" borderId="5" xfId="0" applyNumberFormat="1" applyFont="1" applyBorder="1"/>
    <xf numFmtId="164" fontId="14" fillId="0" borderId="5" xfId="0" applyNumberFormat="1" applyFont="1" applyFill="1" applyBorder="1"/>
    <xf numFmtId="164" fontId="16" fillId="0" borderId="4" xfId="0" applyNumberFormat="1" applyFont="1" applyBorder="1"/>
    <xf numFmtId="49" fontId="14" fillId="0" borderId="6" xfId="0" applyNumberFormat="1" applyFont="1" applyBorder="1" applyAlignment="1" applyProtection="1">
      <alignment horizontal="left" vertical="top" wrapText="1"/>
    </xf>
    <xf numFmtId="0" fontId="20" fillId="0" borderId="2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justify"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justify" vertical="top"/>
    </xf>
    <xf numFmtId="0" fontId="14" fillId="0" borderId="0" xfId="0" applyFont="1" applyAlignment="1">
      <alignment wrapText="1"/>
    </xf>
    <xf numFmtId="0" fontId="14" fillId="0" borderId="2" xfId="2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wrapText="1"/>
    </xf>
    <xf numFmtId="0" fontId="18" fillId="0" borderId="11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</cellXfs>
  <cellStyles count="3">
    <cellStyle name="Обычный" xfId="0" builtinId="0"/>
    <cellStyle name="Обычный_Лист1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4</xdr:row>
      <xdr:rowOff>0</xdr:rowOff>
    </xdr:from>
    <xdr:to>
      <xdr:col>16</xdr:col>
      <xdr:colOff>28574</xdr:colOff>
      <xdr:row>38</xdr:row>
      <xdr:rowOff>141746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923925"/>
          <a:ext cx="9172575" cy="5647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BreakPreview" topLeftCell="B1" zoomScaleNormal="75" workbookViewId="0">
      <selection activeCell="B4" sqref="B4:C5"/>
    </sheetView>
  </sheetViews>
  <sheetFormatPr defaultRowHeight="12.75" x14ac:dyDescent="0.2"/>
  <cols>
    <col min="1" max="1" width="13.7109375" customWidth="1"/>
    <col min="2" max="2" width="15.7109375" customWidth="1"/>
    <col min="3" max="3" width="64.28515625" customWidth="1"/>
    <col min="4" max="4" width="13.5703125" customWidth="1"/>
    <col min="5" max="5" width="14.5703125" style="2" customWidth="1"/>
    <col min="8" max="8" width="24.7109375" style="2" customWidth="1"/>
  </cols>
  <sheetData>
    <row r="1" spans="1:5" ht="1.5" customHeight="1" x14ac:dyDescent="0.2"/>
    <row r="2" spans="1:5" x14ac:dyDescent="0.2">
      <c r="B2" s="68" t="s">
        <v>194</v>
      </c>
      <c r="C2" s="69"/>
      <c r="D2" s="69"/>
      <c r="E2" s="69"/>
    </row>
    <row r="3" spans="1:5" ht="21.75" customHeight="1" thickBot="1" x14ac:dyDescent="0.25">
      <c r="B3" s="69"/>
      <c r="C3" s="69"/>
      <c r="D3" s="69"/>
      <c r="E3" s="69"/>
    </row>
    <row r="4" spans="1:5" ht="12.75" customHeight="1" x14ac:dyDescent="0.2">
      <c r="A4" s="1"/>
      <c r="B4" s="70" t="s">
        <v>0</v>
      </c>
      <c r="C4" s="71"/>
      <c r="D4" s="74" t="s">
        <v>1</v>
      </c>
      <c r="E4" s="76" t="s">
        <v>2</v>
      </c>
    </row>
    <row r="5" spans="1:5" ht="13.5" thickBot="1" x14ac:dyDescent="0.25">
      <c r="A5" s="1"/>
      <c r="B5" s="72"/>
      <c r="C5" s="73"/>
      <c r="D5" s="75"/>
      <c r="E5" s="77"/>
    </row>
    <row r="6" spans="1:5" ht="19.5" customHeight="1" x14ac:dyDescent="0.2">
      <c r="B6" s="29"/>
      <c r="C6" s="33" t="s">
        <v>4</v>
      </c>
      <c r="D6" s="34">
        <f>SUM(D7+D42)</f>
        <v>1240385.4000000001</v>
      </c>
      <c r="E6" s="34">
        <f>SUM(E7+E42)</f>
        <v>860657.8</v>
      </c>
    </row>
    <row r="7" spans="1:5" ht="15.75" x14ac:dyDescent="0.2">
      <c r="B7" s="18" t="s">
        <v>3</v>
      </c>
      <c r="C7" s="41" t="s">
        <v>50</v>
      </c>
      <c r="D7" s="37">
        <f>SUM(D8+D12+D17+D20+D24+D30+D34+D38+D39+D31+D11+D23)</f>
        <v>227514.6</v>
      </c>
      <c r="E7" s="37">
        <f>SUM(E8+E12+E17+E20+E24+E30+E34+E38+E39+E31+E11+E23+E40+E41)</f>
        <v>157493.1</v>
      </c>
    </row>
    <row r="8" spans="1:5" x14ac:dyDescent="0.2">
      <c r="B8" s="18" t="s">
        <v>39</v>
      </c>
      <c r="C8" s="20" t="s">
        <v>76</v>
      </c>
      <c r="D8" s="38">
        <f>SUM(D9+D10)</f>
        <v>161043.5</v>
      </c>
      <c r="E8" s="38">
        <f>SUM(E9+E10)</f>
        <v>99416.599999999991</v>
      </c>
    </row>
    <row r="9" spans="1:5" x14ac:dyDescent="0.2">
      <c r="B9" s="18" t="s">
        <v>5</v>
      </c>
      <c r="C9" s="21" t="s">
        <v>6</v>
      </c>
      <c r="D9" s="46">
        <v>1743.5</v>
      </c>
      <c r="E9" s="46">
        <v>2925.4</v>
      </c>
    </row>
    <row r="10" spans="1:5" x14ac:dyDescent="0.2">
      <c r="B10" s="60" t="s">
        <v>7</v>
      </c>
      <c r="C10" s="20" t="s">
        <v>8</v>
      </c>
      <c r="D10" s="38">
        <v>159300</v>
      </c>
      <c r="E10" s="38">
        <v>96491.199999999997</v>
      </c>
    </row>
    <row r="11" spans="1:5" ht="25.5" x14ac:dyDescent="0.2">
      <c r="B11" s="18" t="s">
        <v>84</v>
      </c>
      <c r="C11" s="20" t="s">
        <v>82</v>
      </c>
      <c r="D11" s="38">
        <v>1565.7</v>
      </c>
      <c r="E11" s="38">
        <v>1346.9</v>
      </c>
    </row>
    <row r="12" spans="1:5" x14ac:dyDescent="0.2">
      <c r="B12" s="19" t="s">
        <v>83</v>
      </c>
      <c r="C12" s="22" t="s">
        <v>36</v>
      </c>
      <c r="D12" s="38">
        <f>SUM(D13+D16+D15+D14)</f>
        <v>27109</v>
      </c>
      <c r="E12" s="38">
        <f>SUM(E13+E16+E15+E14)</f>
        <v>32615.100000000002</v>
      </c>
    </row>
    <row r="13" spans="1:5" x14ac:dyDescent="0.2">
      <c r="B13" s="18" t="s">
        <v>46</v>
      </c>
      <c r="C13" s="21" t="s">
        <v>145</v>
      </c>
      <c r="D13" s="46">
        <v>0</v>
      </c>
      <c r="E13" s="46">
        <v>0</v>
      </c>
    </row>
    <row r="14" spans="1:5" x14ac:dyDescent="0.2">
      <c r="B14" s="18" t="s">
        <v>46</v>
      </c>
      <c r="C14" s="21" t="s">
        <v>184</v>
      </c>
      <c r="D14" s="46">
        <v>9</v>
      </c>
      <c r="E14" s="46">
        <v>82.9</v>
      </c>
    </row>
    <row r="15" spans="1:5" ht="25.5" x14ac:dyDescent="0.2">
      <c r="B15" s="18" t="s">
        <v>175</v>
      </c>
      <c r="C15" s="21" t="s">
        <v>174</v>
      </c>
      <c r="D15" s="46">
        <v>23100</v>
      </c>
      <c r="E15" s="46">
        <v>29303.9</v>
      </c>
    </row>
    <row r="16" spans="1:5" ht="25.5" x14ac:dyDescent="0.2">
      <c r="B16" s="18" t="s">
        <v>85</v>
      </c>
      <c r="C16" s="21" t="s">
        <v>86</v>
      </c>
      <c r="D16" s="46">
        <v>4000</v>
      </c>
      <c r="E16" s="46">
        <v>3228.3</v>
      </c>
    </row>
    <row r="17" spans="1:5" x14ac:dyDescent="0.2">
      <c r="B17" s="18" t="s">
        <v>9</v>
      </c>
      <c r="C17" s="22" t="s">
        <v>10</v>
      </c>
      <c r="D17" s="38">
        <f>SUM(D18+D19)</f>
        <v>9448</v>
      </c>
      <c r="E17" s="38">
        <f>SUM(E18+E19)</f>
        <v>3505.2</v>
      </c>
    </row>
    <row r="18" spans="1:5" x14ac:dyDescent="0.2">
      <c r="B18" s="18" t="s">
        <v>47</v>
      </c>
      <c r="C18" s="21" t="s">
        <v>11</v>
      </c>
      <c r="D18" s="46">
        <v>3216</v>
      </c>
      <c r="E18" s="46">
        <v>978.2</v>
      </c>
    </row>
    <row r="19" spans="1:5" x14ac:dyDescent="0.2">
      <c r="B19" s="18" t="s">
        <v>45</v>
      </c>
      <c r="C19" s="21" t="s">
        <v>35</v>
      </c>
      <c r="D19" s="46">
        <v>6232</v>
      </c>
      <c r="E19" s="46">
        <v>2527</v>
      </c>
    </row>
    <row r="20" spans="1:5" x14ac:dyDescent="0.2">
      <c r="B20" s="18" t="s">
        <v>12</v>
      </c>
      <c r="C20" s="22" t="s">
        <v>13</v>
      </c>
      <c r="D20" s="38">
        <f>SUM(D21:D22)</f>
        <v>6980</v>
      </c>
      <c r="E20" s="38">
        <f>SUM(E21:E22)</f>
        <v>5776.1</v>
      </c>
    </row>
    <row r="21" spans="1:5" ht="25.5" x14ac:dyDescent="0.2">
      <c r="B21" s="23" t="s">
        <v>63</v>
      </c>
      <c r="C21" s="24" t="s">
        <v>62</v>
      </c>
      <c r="D21" s="46">
        <v>6980</v>
      </c>
      <c r="E21" s="46">
        <v>5776.1</v>
      </c>
    </row>
    <row r="22" spans="1:5" ht="25.5" x14ac:dyDescent="0.2">
      <c r="B22" s="23" t="s">
        <v>158</v>
      </c>
      <c r="C22" s="24" t="s">
        <v>157</v>
      </c>
      <c r="D22" s="46">
        <v>0</v>
      </c>
      <c r="E22" s="46">
        <v>0</v>
      </c>
    </row>
    <row r="23" spans="1:5" ht="25.5" x14ac:dyDescent="0.2">
      <c r="B23" s="23" t="s">
        <v>160</v>
      </c>
      <c r="C23" s="20" t="s">
        <v>159</v>
      </c>
      <c r="D23" s="38">
        <v>0</v>
      </c>
      <c r="E23" s="38">
        <v>0.2</v>
      </c>
    </row>
    <row r="24" spans="1:5" ht="25.5" x14ac:dyDescent="0.2">
      <c r="B24" s="18" t="s">
        <v>14</v>
      </c>
      <c r="C24" s="22" t="s">
        <v>15</v>
      </c>
      <c r="D24" s="38">
        <f>SUM(D25+D29+D26+D27)</f>
        <v>11395.6</v>
      </c>
      <c r="E24" s="38">
        <f>SUM(E25+E29+E26+E28)</f>
        <v>9913</v>
      </c>
    </row>
    <row r="25" spans="1:5" x14ac:dyDescent="0.2">
      <c r="B25" s="18" t="s">
        <v>58</v>
      </c>
      <c r="C25" s="25" t="s">
        <v>88</v>
      </c>
      <c r="D25" s="46">
        <v>6428.1</v>
      </c>
      <c r="E25" s="46">
        <v>5692.4</v>
      </c>
    </row>
    <row r="26" spans="1:5" ht="25.5" x14ac:dyDescent="0.2">
      <c r="B26" s="18" t="s">
        <v>58</v>
      </c>
      <c r="C26" s="25" t="s">
        <v>87</v>
      </c>
      <c r="D26" s="46">
        <v>2115.1</v>
      </c>
      <c r="E26" s="46">
        <v>1447.1</v>
      </c>
    </row>
    <row r="27" spans="1:5" ht="38.25" x14ac:dyDescent="0.2">
      <c r="B27" s="18" t="s">
        <v>177</v>
      </c>
      <c r="C27" s="64" t="s">
        <v>176</v>
      </c>
      <c r="D27" s="46">
        <v>0</v>
      </c>
      <c r="E27" s="46">
        <v>0</v>
      </c>
    </row>
    <row r="28" spans="1:5" ht="27" customHeight="1" x14ac:dyDescent="0.2">
      <c r="B28" s="18" t="s">
        <v>189</v>
      </c>
      <c r="C28" s="66" t="s">
        <v>188</v>
      </c>
      <c r="D28" s="46">
        <v>0</v>
      </c>
      <c r="E28" s="46">
        <v>0.6</v>
      </c>
    </row>
    <row r="29" spans="1:5" ht="38.25" x14ac:dyDescent="0.2">
      <c r="B29" s="18" t="s">
        <v>59</v>
      </c>
      <c r="C29" s="25" t="s">
        <v>185</v>
      </c>
      <c r="D29" s="46">
        <v>2852.4</v>
      </c>
      <c r="E29" s="46">
        <v>2772.9</v>
      </c>
    </row>
    <row r="30" spans="1:5" x14ac:dyDescent="0.2">
      <c r="A30" s="2"/>
      <c r="B30" s="26" t="s">
        <v>40</v>
      </c>
      <c r="C30" s="22" t="s">
        <v>61</v>
      </c>
      <c r="D30" s="38">
        <v>555.4</v>
      </c>
      <c r="E30" s="38">
        <v>143.1</v>
      </c>
    </row>
    <row r="31" spans="1:5" ht="25.5" x14ac:dyDescent="0.2">
      <c r="B31" s="18" t="s">
        <v>60</v>
      </c>
      <c r="C31" s="20" t="s">
        <v>79</v>
      </c>
      <c r="D31" s="38">
        <f>SUM(D32:D33)</f>
        <v>431.8</v>
      </c>
      <c r="E31" s="38">
        <f>SUM(E32:E33)</f>
        <v>112.1</v>
      </c>
    </row>
    <row r="32" spans="1:5" ht="25.5" x14ac:dyDescent="0.2">
      <c r="B32" s="18" t="s">
        <v>77</v>
      </c>
      <c r="C32" s="21" t="s">
        <v>78</v>
      </c>
      <c r="D32" s="42">
        <v>0</v>
      </c>
      <c r="E32" s="46">
        <v>0</v>
      </c>
    </row>
    <row r="33" spans="1:6" x14ac:dyDescent="0.2">
      <c r="B33" s="18" t="s">
        <v>147</v>
      </c>
      <c r="C33" s="21" t="s">
        <v>146</v>
      </c>
      <c r="D33" s="42">
        <v>431.8</v>
      </c>
      <c r="E33" s="46">
        <v>112.1</v>
      </c>
    </row>
    <row r="34" spans="1:6" ht="25.5" x14ac:dyDescent="0.2">
      <c r="B34" s="18" t="s">
        <v>48</v>
      </c>
      <c r="C34" s="20" t="s">
        <v>75</v>
      </c>
      <c r="D34" s="37">
        <f>SUM(D35:D37)</f>
        <v>6398.2999999999993</v>
      </c>
      <c r="E34" s="37">
        <f>SUM(E35:E37)</f>
        <v>1921</v>
      </c>
    </row>
    <row r="35" spans="1:6" x14ac:dyDescent="0.2">
      <c r="B35" s="23" t="s">
        <v>183</v>
      </c>
      <c r="C35" s="24" t="s">
        <v>182</v>
      </c>
      <c r="D35" s="42">
        <v>205.6</v>
      </c>
      <c r="E35" s="42">
        <v>205.6</v>
      </c>
    </row>
    <row r="36" spans="1:6" x14ac:dyDescent="0.2">
      <c r="B36" s="18" t="s">
        <v>66</v>
      </c>
      <c r="C36" s="24" t="s">
        <v>64</v>
      </c>
      <c r="D36" s="42">
        <v>3816.1</v>
      </c>
      <c r="E36" s="46">
        <v>949</v>
      </c>
    </row>
    <row r="37" spans="1:6" x14ac:dyDescent="0.2">
      <c r="B37" s="18" t="s">
        <v>67</v>
      </c>
      <c r="C37" s="24" t="s">
        <v>65</v>
      </c>
      <c r="D37" s="42">
        <v>2376.6</v>
      </c>
      <c r="E37" s="46">
        <v>766.4</v>
      </c>
    </row>
    <row r="38" spans="1:6" x14ac:dyDescent="0.2">
      <c r="B38" s="18" t="s">
        <v>43</v>
      </c>
      <c r="C38" s="22" t="s">
        <v>44</v>
      </c>
      <c r="D38" s="37">
        <v>8.6999999999999993</v>
      </c>
      <c r="E38" s="38">
        <v>4.8</v>
      </c>
    </row>
    <row r="39" spans="1:6" x14ac:dyDescent="0.2">
      <c r="A39" s="2"/>
      <c r="B39" s="18" t="s">
        <v>41</v>
      </c>
      <c r="C39" s="22" t="s">
        <v>42</v>
      </c>
      <c r="D39" s="37">
        <v>2578.6</v>
      </c>
      <c r="E39" s="38">
        <v>2739</v>
      </c>
    </row>
    <row r="40" spans="1:6" x14ac:dyDescent="0.2">
      <c r="A40" s="2"/>
      <c r="B40" s="18" t="s">
        <v>170</v>
      </c>
      <c r="C40" s="22" t="s">
        <v>169</v>
      </c>
      <c r="D40" s="37">
        <v>0</v>
      </c>
      <c r="E40" s="38">
        <v>-109.9</v>
      </c>
    </row>
    <row r="41" spans="1:6" ht="51" x14ac:dyDescent="0.2">
      <c r="A41" s="2"/>
      <c r="B41" s="18" t="s">
        <v>191</v>
      </c>
      <c r="C41" s="22" t="s">
        <v>190</v>
      </c>
      <c r="D41" s="37">
        <v>0</v>
      </c>
      <c r="E41" s="38">
        <v>109.9</v>
      </c>
    </row>
    <row r="42" spans="1:6" ht="15.75" x14ac:dyDescent="0.25">
      <c r="B42" s="18"/>
      <c r="C42" s="27" t="s">
        <v>37</v>
      </c>
      <c r="D42" s="37">
        <f>SUM(D43+D52+D53+D51)</f>
        <v>1012870.8</v>
      </c>
      <c r="E42" s="37">
        <f>SUM(E43+E52+E53+E51)</f>
        <v>703164.70000000007</v>
      </c>
    </row>
    <row r="43" spans="1:6" ht="15.75" x14ac:dyDescent="0.2">
      <c r="B43" s="18" t="s">
        <v>16</v>
      </c>
      <c r="C43" s="28" t="s">
        <v>57</v>
      </c>
      <c r="D43" s="37">
        <f>SUM(D44+D48+D49+D50)</f>
        <v>1014297.7</v>
      </c>
      <c r="E43" s="37">
        <f>SUM(E44+E48+E49+E50)</f>
        <v>704597.9</v>
      </c>
    </row>
    <row r="44" spans="1:6" x14ac:dyDescent="0.2">
      <c r="B44" s="18" t="s">
        <v>148</v>
      </c>
      <c r="C44" s="21" t="s">
        <v>17</v>
      </c>
      <c r="D44" s="42">
        <f>D45+D46+D47</f>
        <v>311151.40000000002</v>
      </c>
      <c r="E44" s="42">
        <f>E45+E46+E47</f>
        <v>306891.59999999998</v>
      </c>
      <c r="F44" s="2"/>
    </row>
    <row r="45" spans="1:6" x14ac:dyDescent="0.2">
      <c r="B45" s="18" t="s">
        <v>161</v>
      </c>
      <c r="C45" s="21" t="s">
        <v>49</v>
      </c>
      <c r="D45" s="42">
        <v>192194.9</v>
      </c>
      <c r="E45" s="46">
        <v>192194.9</v>
      </c>
      <c r="F45" s="2"/>
    </row>
    <row r="46" spans="1:6" x14ac:dyDescent="0.2">
      <c r="B46" s="18" t="s">
        <v>162</v>
      </c>
      <c r="C46" s="21" t="s">
        <v>55</v>
      </c>
      <c r="D46" s="42">
        <v>41860.1</v>
      </c>
      <c r="E46" s="46">
        <v>41860.1</v>
      </c>
      <c r="F46" s="2"/>
    </row>
    <row r="47" spans="1:6" ht="25.5" x14ac:dyDescent="0.2">
      <c r="B47" s="18" t="s">
        <v>163</v>
      </c>
      <c r="C47" s="62" t="s">
        <v>164</v>
      </c>
      <c r="D47" s="42">
        <v>77096.399999999994</v>
      </c>
      <c r="E47" s="46">
        <v>72836.600000000006</v>
      </c>
      <c r="F47" s="2"/>
    </row>
    <row r="48" spans="1:6" ht="25.5" x14ac:dyDescent="0.2">
      <c r="B48" s="18" t="s">
        <v>149</v>
      </c>
      <c r="C48" s="25" t="s">
        <v>51</v>
      </c>
      <c r="D48" s="45">
        <v>281063.5</v>
      </c>
      <c r="E48" s="46">
        <v>113362.5</v>
      </c>
      <c r="F48" s="2"/>
    </row>
    <row r="49" spans="2:6" ht="25.5" x14ac:dyDescent="0.2">
      <c r="B49" s="18" t="s">
        <v>150</v>
      </c>
      <c r="C49" s="25" t="s">
        <v>52</v>
      </c>
      <c r="D49" s="45">
        <v>371222.1</v>
      </c>
      <c r="E49" s="46">
        <v>254598</v>
      </c>
      <c r="F49" s="2"/>
    </row>
    <row r="50" spans="2:6" x14ac:dyDescent="0.2">
      <c r="B50" s="18" t="s">
        <v>154</v>
      </c>
      <c r="C50" s="63" t="s">
        <v>153</v>
      </c>
      <c r="D50" s="45">
        <v>50860.7</v>
      </c>
      <c r="E50" s="46">
        <v>29745.8</v>
      </c>
      <c r="F50" s="2"/>
    </row>
    <row r="51" spans="2:6" ht="25.5" x14ac:dyDescent="0.2">
      <c r="B51" s="18" t="s">
        <v>165</v>
      </c>
      <c r="C51" s="25" t="s">
        <v>181</v>
      </c>
      <c r="D51" s="45">
        <v>0</v>
      </c>
      <c r="E51" s="46">
        <v>33</v>
      </c>
      <c r="F51" s="2"/>
    </row>
    <row r="52" spans="2:6" ht="51" x14ac:dyDescent="0.2">
      <c r="B52" s="18" t="s">
        <v>179</v>
      </c>
      <c r="C52" s="65" t="s">
        <v>180</v>
      </c>
      <c r="D52" s="45">
        <v>3574.8</v>
      </c>
      <c r="E52" s="46">
        <v>3574.8</v>
      </c>
      <c r="F52" s="2"/>
    </row>
    <row r="53" spans="2:6" ht="13.5" thickBot="1" x14ac:dyDescent="0.25">
      <c r="B53" s="18" t="s">
        <v>166</v>
      </c>
      <c r="C53" s="25" t="s">
        <v>74</v>
      </c>
      <c r="D53" s="46">
        <v>-5001.7</v>
      </c>
      <c r="E53" s="46">
        <v>-5041</v>
      </c>
      <c r="F53" s="2"/>
    </row>
    <row r="54" spans="2:6" ht="19.5" thickBot="1" x14ac:dyDescent="0.25">
      <c r="B54" s="17"/>
      <c r="C54" s="30" t="s">
        <v>38</v>
      </c>
      <c r="D54" s="58">
        <f>SUM(D6)</f>
        <v>1240385.4000000001</v>
      </c>
      <c r="E54" s="58">
        <f>SUM(E6)</f>
        <v>860657.8</v>
      </c>
    </row>
    <row r="55" spans="2:6" x14ac:dyDescent="0.2">
      <c r="B55" s="32"/>
      <c r="C55" s="33" t="s">
        <v>18</v>
      </c>
      <c r="D55" s="34">
        <f>SUM(D56+D65+D68+D72+D81+D87+D90+D94+D99+D103+D105+D78+D92)</f>
        <v>1270111.4000000004</v>
      </c>
      <c r="E55" s="34">
        <f>SUM(E56+E65+E68+E72+E81+E87+E90+E94+E99+E103+E105+E78+E92)</f>
        <v>794175.50000000012</v>
      </c>
    </row>
    <row r="56" spans="2:6" ht="15.75" x14ac:dyDescent="0.2">
      <c r="B56" s="35" t="s">
        <v>19</v>
      </c>
      <c r="C56" s="36" t="s">
        <v>141</v>
      </c>
      <c r="D56" s="37">
        <f>SUM(D57:D64)</f>
        <v>137563.29999999999</v>
      </c>
      <c r="E56" s="38">
        <f>SUM(E57:E64)</f>
        <v>100718.2</v>
      </c>
    </row>
    <row r="57" spans="2:6" ht="25.5" x14ac:dyDescent="0.2">
      <c r="B57" s="39" t="s">
        <v>101</v>
      </c>
      <c r="C57" s="40" t="s">
        <v>126</v>
      </c>
      <c r="D57" s="42">
        <v>2399.8000000000002</v>
      </c>
      <c r="E57" s="46">
        <v>1909.7</v>
      </c>
    </row>
    <row r="58" spans="2:6" ht="38.25" x14ac:dyDescent="0.2">
      <c r="B58" s="39" t="s">
        <v>102</v>
      </c>
      <c r="C58" s="40" t="s">
        <v>127</v>
      </c>
      <c r="D58" s="42">
        <v>6492</v>
      </c>
      <c r="E58" s="46">
        <v>4549.5</v>
      </c>
    </row>
    <row r="59" spans="2:6" ht="38.25" x14ac:dyDescent="0.2">
      <c r="B59" s="39" t="s">
        <v>103</v>
      </c>
      <c r="C59" s="40" t="s">
        <v>128</v>
      </c>
      <c r="D59" s="42">
        <v>47540.1</v>
      </c>
      <c r="E59" s="46">
        <v>35672.699999999997</v>
      </c>
    </row>
    <row r="60" spans="2:6" x14ac:dyDescent="0.2">
      <c r="B60" s="39" t="s">
        <v>143</v>
      </c>
      <c r="C60" s="40" t="s">
        <v>144</v>
      </c>
      <c r="D60" s="42">
        <v>149.19999999999999</v>
      </c>
      <c r="E60" s="46">
        <v>108.3</v>
      </c>
    </row>
    <row r="61" spans="2:6" ht="25.5" x14ac:dyDescent="0.2">
      <c r="B61" s="39" t="s">
        <v>104</v>
      </c>
      <c r="C61" s="40" t="s">
        <v>129</v>
      </c>
      <c r="D61" s="42">
        <v>14086.5</v>
      </c>
      <c r="E61" s="46">
        <v>10083</v>
      </c>
    </row>
    <row r="62" spans="2:6" x14ac:dyDescent="0.2">
      <c r="B62" s="39" t="s">
        <v>186</v>
      </c>
      <c r="C62" s="40" t="s">
        <v>187</v>
      </c>
      <c r="D62" s="42">
        <v>287.8</v>
      </c>
      <c r="E62" s="46">
        <v>287.8</v>
      </c>
    </row>
    <row r="63" spans="2:6" x14ac:dyDescent="0.2">
      <c r="B63" s="39" t="s">
        <v>155</v>
      </c>
      <c r="C63" s="40" t="s">
        <v>156</v>
      </c>
      <c r="D63" s="42">
        <v>500</v>
      </c>
      <c r="E63" s="46">
        <v>0</v>
      </c>
    </row>
    <row r="64" spans="2:6" x14ac:dyDescent="0.2">
      <c r="B64" s="39" t="s">
        <v>105</v>
      </c>
      <c r="C64" s="40" t="s">
        <v>106</v>
      </c>
      <c r="D64" s="42">
        <v>66107.899999999994</v>
      </c>
      <c r="E64" s="46">
        <v>48107.199999999997</v>
      </c>
    </row>
    <row r="65" spans="2:5" ht="31.5" x14ac:dyDescent="0.2">
      <c r="B65" s="35" t="s">
        <v>20</v>
      </c>
      <c r="C65" s="41" t="s">
        <v>142</v>
      </c>
      <c r="D65" s="37">
        <f>SUM(D66:D67)</f>
        <v>1350</v>
      </c>
      <c r="E65" s="37">
        <f>SUM(E66:E67)</f>
        <v>185.3</v>
      </c>
    </row>
    <row r="66" spans="2:5" ht="25.5" x14ac:dyDescent="0.2">
      <c r="B66" s="52" t="s">
        <v>178</v>
      </c>
      <c r="C66" s="53" t="s">
        <v>120</v>
      </c>
      <c r="D66" s="42">
        <v>320</v>
      </c>
      <c r="E66" s="42">
        <v>185.3</v>
      </c>
    </row>
    <row r="67" spans="2:5" ht="25.5" x14ac:dyDescent="0.2">
      <c r="B67" s="52" t="s">
        <v>123</v>
      </c>
      <c r="C67" s="59" t="s">
        <v>124</v>
      </c>
      <c r="D67" s="42">
        <v>1030</v>
      </c>
      <c r="E67" s="46">
        <v>0</v>
      </c>
    </row>
    <row r="68" spans="2:5" ht="15.75" x14ac:dyDescent="0.2">
      <c r="B68" s="35" t="s">
        <v>21</v>
      </c>
      <c r="C68" s="41" t="s">
        <v>121</v>
      </c>
      <c r="D68" s="37">
        <f>SUM(D69:D71)</f>
        <v>171499.19999999998</v>
      </c>
      <c r="E68" s="37">
        <f>SUM(E69:E71)</f>
        <v>49634.5</v>
      </c>
    </row>
    <row r="69" spans="2:5" x14ac:dyDescent="0.2">
      <c r="B69" s="52" t="s">
        <v>22</v>
      </c>
      <c r="C69" s="53" t="s">
        <v>23</v>
      </c>
      <c r="D69" s="42">
        <v>23366</v>
      </c>
      <c r="E69" s="46">
        <v>13414</v>
      </c>
    </row>
    <row r="70" spans="2:5" x14ac:dyDescent="0.2">
      <c r="B70" s="52" t="s">
        <v>80</v>
      </c>
      <c r="C70" s="53" t="s">
        <v>130</v>
      </c>
      <c r="D70" s="42">
        <v>137415.9</v>
      </c>
      <c r="E70" s="46">
        <v>35153.800000000003</v>
      </c>
    </row>
    <row r="71" spans="2:5" x14ac:dyDescent="0.2">
      <c r="B71" s="52" t="s">
        <v>56</v>
      </c>
      <c r="C71" s="53" t="s">
        <v>131</v>
      </c>
      <c r="D71" s="42">
        <v>10717.3</v>
      </c>
      <c r="E71" s="46">
        <v>1066.7</v>
      </c>
    </row>
    <row r="72" spans="2:5" ht="15.75" x14ac:dyDescent="0.2">
      <c r="B72" s="35" t="s">
        <v>24</v>
      </c>
      <c r="C72" s="41" t="s">
        <v>25</v>
      </c>
      <c r="D72" s="43">
        <f>SUM(D73:D77)</f>
        <v>232374.3</v>
      </c>
      <c r="E72" s="43">
        <f>SUM(E73:E77)</f>
        <v>161637.9</v>
      </c>
    </row>
    <row r="73" spans="2:5" x14ac:dyDescent="0.2">
      <c r="B73" s="52" t="s">
        <v>26</v>
      </c>
      <c r="C73" s="53" t="s">
        <v>27</v>
      </c>
      <c r="D73" s="42">
        <v>18411.2</v>
      </c>
      <c r="E73" s="46">
        <v>16713.599999999999</v>
      </c>
    </row>
    <row r="74" spans="2:5" x14ac:dyDescent="0.2">
      <c r="B74" s="52" t="s">
        <v>28</v>
      </c>
      <c r="C74" s="53" t="s">
        <v>29</v>
      </c>
      <c r="D74" s="45">
        <v>92802.3</v>
      </c>
      <c r="E74" s="46">
        <v>64974</v>
      </c>
    </row>
    <row r="75" spans="2:5" x14ac:dyDescent="0.2">
      <c r="B75" s="52" t="s">
        <v>53</v>
      </c>
      <c r="C75" s="53" t="s">
        <v>54</v>
      </c>
      <c r="D75" s="45">
        <v>92713</v>
      </c>
      <c r="E75" s="46">
        <v>72251.899999999994</v>
      </c>
    </row>
    <row r="76" spans="2:5" x14ac:dyDescent="0.2">
      <c r="B76" s="52" t="s">
        <v>81</v>
      </c>
      <c r="C76" s="53" t="s">
        <v>132</v>
      </c>
      <c r="D76" s="45">
        <v>0</v>
      </c>
      <c r="E76" s="46">
        <v>0</v>
      </c>
    </row>
    <row r="77" spans="2:5" x14ac:dyDescent="0.2">
      <c r="B77" s="52" t="s">
        <v>81</v>
      </c>
      <c r="C77" s="53" t="s">
        <v>132</v>
      </c>
      <c r="D77" s="45">
        <v>28447.8</v>
      </c>
      <c r="E77" s="46">
        <v>7698.4</v>
      </c>
    </row>
    <row r="78" spans="2:5" ht="15.75" x14ac:dyDescent="0.2">
      <c r="B78" s="35" t="s">
        <v>139</v>
      </c>
      <c r="C78" s="41" t="s">
        <v>140</v>
      </c>
      <c r="D78" s="44">
        <f>SUM(D79+D80)</f>
        <v>2493.6</v>
      </c>
      <c r="E78" s="44">
        <f>SUM(E79+E80)</f>
        <v>247.4</v>
      </c>
    </row>
    <row r="79" spans="2:5" x14ac:dyDescent="0.2">
      <c r="B79" s="52" t="s">
        <v>167</v>
      </c>
      <c r="C79" s="53" t="s">
        <v>168</v>
      </c>
      <c r="D79" s="45">
        <v>292</v>
      </c>
      <c r="E79" s="46">
        <v>230.4</v>
      </c>
    </row>
    <row r="80" spans="2:5" x14ac:dyDescent="0.2">
      <c r="B80" s="52" t="s">
        <v>172</v>
      </c>
      <c r="C80" s="53" t="s">
        <v>173</v>
      </c>
      <c r="D80" s="45">
        <v>2201.6</v>
      </c>
      <c r="E80" s="46">
        <v>17</v>
      </c>
    </row>
    <row r="81" spans="2:5" ht="15.75" x14ac:dyDescent="0.2">
      <c r="B81" s="35" t="s">
        <v>30</v>
      </c>
      <c r="C81" s="41" t="s">
        <v>31</v>
      </c>
      <c r="D81" s="44">
        <f>SUM(D82:D86)</f>
        <v>525891.5</v>
      </c>
      <c r="E81" s="44">
        <f>SUM(E82:E86)</f>
        <v>365237.2</v>
      </c>
    </row>
    <row r="82" spans="2:5" x14ac:dyDescent="0.2">
      <c r="B82" s="52" t="s">
        <v>93</v>
      </c>
      <c r="C82" s="53" t="s">
        <v>94</v>
      </c>
      <c r="D82" s="45">
        <v>184936.4</v>
      </c>
      <c r="E82" s="46">
        <v>124429.1</v>
      </c>
    </row>
    <row r="83" spans="2:5" x14ac:dyDescent="0.2">
      <c r="B83" s="52" t="s">
        <v>95</v>
      </c>
      <c r="C83" s="53" t="s">
        <v>96</v>
      </c>
      <c r="D83" s="45">
        <v>223398.7</v>
      </c>
      <c r="E83" s="46">
        <v>153834.9</v>
      </c>
    </row>
    <row r="84" spans="2:5" x14ac:dyDescent="0.2">
      <c r="B84" s="52" t="s">
        <v>125</v>
      </c>
      <c r="C84" s="53" t="s">
        <v>133</v>
      </c>
      <c r="D84" s="45">
        <v>84077.2</v>
      </c>
      <c r="E84" s="46">
        <v>62904.7</v>
      </c>
    </row>
    <row r="85" spans="2:5" x14ac:dyDescent="0.2">
      <c r="B85" s="52" t="s">
        <v>97</v>
      </c>
      <c r="C85" s="53" t="s">
        <v>98</v>
      </c>
      <c r="D85" s="45">
        <v>12078</v>
      </c>
      <c r="E85" s="46">
        <v>9048.2999999999993</v>
      </c>
    </row>
    <row r="86" spans="2:5" x14ac:dyDescent="0.2">
      <c r="B86" s="52" t="s">
        <v>99</v>
      </c>
      <c r="C86" s="53" t="s">
        <v>100</v>
      </c>
      <c r="D86" s="45">
        <v>21401.200000000001</v>
      </c>
      <c r="E86" s="46">
        <v>15020.2</v>
      </c>
    </row>
    <row r="87" spans="2:5" ht="15.75" x14ac:dyDescent="0.2">
      <c r="B87" s="35" t="s">
        <v>32</v>
      </c>
      <c r="C87" s="41" t="s">
        <v>134</v>
      </c>
      <c r="D87" s="37">
        <f>SUM(D88:D89)</f>
        <v>74274.7</v>
      </c>
      <c r="E87" s="38">
        <f>SUM(E88:E89)</f>
        <v>61114</v>
      </c>
    </row>
    <row r="88" spans="2:5" x14ac:dyDescent="0.2">
      <c r="B88" s="52" t="s">
        <v>107</v>
      </c>
      <c r="C88" s="53" t="s">
        <v>135</v>
      </c>
      <c r="D88" s="42">
        <v>48849.5</v>
      </c>
      <c r="E88" s="46">
        <v>41472.1</v>
      </c>
    </row>
    <row r="89" spans="2:5" x14ac:dyDescent="0.2">
      <c r="B89" s="52" t="s">
        <v>108</v>
      </c>
      <c r="C89" s="53" t="s">
        <v>136</v>
      </c>
      <c r="D89" s="42">
        <v>25425.200000000001</v>
      </c>
      <c r="E89" s="46">
        <v>19641.900000000001</v>
      </c>
    </row>
    <row r="90" spans="2:5" ht="15.75" x14ac:dyDescent="0.2">
      <c r="B90" s="35" t="s">
        <v>89</v>
      </c>
      <c r="C90" s="41" t="s">
        <v>90</v>
      </c>
      <c r="D90" s="44">
        <f>SUM(D91)</f>
        <v>0</v>
      </c>
      <c r="E90" s="44">
        <f>SUM(E91)</f>
        <v>0</v>
      </c>
    </row>
    <row r="91" spans="2:5" x14ac:dyDescent="0.2">
      <c r="B91" s="52" t="s">
        <v>91</v>
      </c>
      <c r="C91" s="53" t="s">
        <v>92</v>
      </c>
      <c r="D91" s="45">
        <v>0</v>
      </c>
      <c r="E91" s="46">
        <v>0</v>
      </c>
    </row>
    <row r="92" spans="2:5" ht="15.75" x14ac:dyDescent="0.2">
      <c r="B92" s="35" t="s">
        <v>89</v>
      </c>
      <c r="C92" s="41" t="s">
        <v>90</v>
      </c>
      <c r="D92" s="44">
        <f>SUM(D93)</f>
        <v>37.6</v>
      </c>
      <c r="E92" s="44">
        <f>SUM(E93)</f>
        <v>37.6</v>
      </c>
    </row>
    <row r="93" spans="2:5" x14ac:dyDescent="0.2">
      <c r="B93" s="52" t="s">
        <v>91</v>
      </c>
      <c r="C93" s="53" t="s">
        <v>92</v>
      </c>
      <c r="D93" s="45">
        <v>37.6</v>
      </c>
      <c r="E93" s="46">
        <v>37.6</v>
      </c>
    </row>
    <row r="94" spans="2:5" ht="15.75" x14ac:dyDescent="0.2">
      <c r="B94" s="35">
        <v>1000</v>
      </c>
      <c r="C94" s="41" t="s">
        <v>33</v>
      </c>
      <c r="D94" s="37">
        <f>SUM(D95:D98)</f>
        <v>45685.000000000007</v>
      </c>
      <c r="E94" s="38">
        <f>SUM(E95:E98)</f>
        <v>25160.700000000004</v>
      </c>
    </row>
    <row r="95" spans="2:5" x14ac:dyDescent="0.2">
      <c r="B95" s="52" t="s">
        <v>109</v>
      </c>
      <c r="C95" s="53" t="s">
        <v>110</v>
      </c>
      <c r="D95" s="42">
        <v>914.3</v>
      </c>
      <c r="E95" s="46">
        <v>705.9</v>
      </c>
    </row>
    <row r="96" spans="2:5" x14ac:dyDescent="0.2">
      <c r="B96" s="52" t="s">
        <v>111</v>
      </c>
      <c r="C96" s="53" t="s">
        <v>112</v>
      </c>
      <c r="D96" s="42">
        <v>40739.300000000003</v>
      </c>
      <c r="E96" s="46">
        <v>22876.9</v>
      </c>
    </row>
    <row r="97" spans="1:6" x14ac:dyDescent="0.2">
      <c r="B97" s="52" t="s">
        <v>113</v>
      </c>
      <c r="C97" s="53" t="s">
        <v>114</v>
      </c>
      <c r="D97" s="42">
        <v>3004.8</v>
      </c>
      <c r="E97" s="46">
        <v>1060.9000000000001</v>
      </c>
    </row>
    <row r="98" spans="1:6" x14ac:dyDescent="0.2">
      <c r="B98" s="52" t="s">
        <v>115</v>
      </c>
      <c r="C98" s="53" t="s">
        <v>116</v>
      </c>
      <c r="D98" s="42">
        <v>1026.5999999999999</v>
      </c>
      <c r="E98" s="46">
        <v>517</v>
      </c>
    </row>
    <row r="99" spans="1:6" ht="15.75" x14ac:dyDescent="0.2">
      <c r="B99" s="35" t="s">
        <v>68</v>
      </c>
      <c r="C99" s="41" t="s">
        <v>69</v>
      </c>
      <c r="D99" s="38">
        <f>SUM(D100:D102)</f>
        <v>73410.100000000006</v>
      </c>
      <c r="E99" s="38">
        <f>SUM(E100:E102)</f>
        <v>26533.399999999998</v>
      </c>
    </row>
    <row r="100" spans="1:6" x14ac:dyDescent="0.2">
      <c r="B100" s="52" t="s">
        <v>117</v>
      </c>
      <c r="C100" s="53" t="s">
        <v>138</v>
      </c>
      <c r="D100" s="42">
        <v>37281.699999999997</v>
      </c>
      <c r="E100" s="46">
        <v>25507.599999999999</v>
      </c>
    </row>
    <row r="101" spans="1:6" x14ac:dyDescent="0.2">
      <c r="B101" s="52" t="s">
        <v>151</v>
      </c>
      <c r="C101" s="53" t="s">
        <v>152</v>
      </c>
      <c r="D101" s="42">
        <v>0</v>
      </c>
      <c r="E101" s="46">
        <v>0</v>
      </c>
    </row>
    <row r="102" spans="1:6" x14ac:dyDescent="0.2">
      <c r="B102" s="52" t="s">
        <v>151</v>
      </c>
      <c r="C102" s="53" t="s">
        <v>152</v>
      </c>
      <c r="D102" s="42">
        <v>36128.400000000001</v>
      </c>
      <c r="E102" s="46">
        <v>1025.8</v>
      </c>
    </row>
    <row r="103" spans="1:6" ht="15.75" x14ac:dyDescent="0.2">
      <c r="B103" s="35" t="s">
        <v>70</v>
      </c>
      <c r="C103" s="41" t="s">
        <v>71</v>
      </c>
      <c r="D103" s="38">
        <f>SUM(D104)</f>
        <v>3628.1</v>
      </c>
      <c r="E103" s="38">
        <f>SUM(E104)</f>
        <v>2489</v>
      </c>
    </row>
    <row r="104" spans="1:6" x14ac:dyDescent="0.2">
      <c r="B104" s="54" t="s">
        <v>118</v>
      </c>
      <c r="C104" s="55" t="s">
        <v>119</v>
      </c>
      <c r="D104" s="56">
        <v>3628.1</v>
      </c>
      <c r="E104" s="57">
        <v>2489</v>
      </c>
    </row>
    <row r="105" spans="1:6" ht="15.75" x14ac:dyDescent="0.2">
      <c r="B105" s="47" t="s">
        <v>72</v>
      </c>
      <c r="C105" s="48" t="s">
        <v>73</v>
      </c>
      <c r="D105" s="49">
        <f>SUM(D106)</f>
        <v>1904</v>
      </c>
      <c r="E105" s="49">
        <f>SUM(E106)</f>
        <v>1180.3</v>
      </c>
    </row>
    <row r="106" spans="1:6" ht="13.5" thickBot="1" x14ac:dyDescent="0.25">
      <c r="B106" s="54" t="s">
        <v>171</v>
      </c>
      <c r="C106" s="55" t="s">
        <v>137</v>
      </c>
      <c r="D106" s="56">
        <v>1904</v>
      </c>
      <c r="E106" s="57">
        <v>1180.3</v>
      </c>
    </row>
    <row r="107" spans="1:6" ht="19.5" thickBot="1" x14ac:dyDescent="0.25">
      <c r="B107" s="61"/>
      <c r="C107" s="30" t="s">
        <v>122</v>
      </c>
      <c r="D107" s="58">
        <f>SUM(D56+D65+D68+D72+D81+D87+D94+D99+D103+D105+D90+D78+D92)</f>
        <v>1270111.4000000004</v>
      </c>
      <c r="E107" s="58">
        <f>SUM(E56+E65+E68+E72+E81+E87+E94+E99+E103+E105+E90+E78+E92)</f>
        <v>794175.50000000012</v>
      </c>
    </row>
    <row r="108" spans="1:6" ht="16.5" customHeight="1" x14ac:dyDescent="0.2">
      <c r="B108" s="50"/>
      <c r="C108" s="31" t="s">
        <v>34</v>
      </c>
      <c r="D108" s="51">
        <f>SUM(D54-D107)</f>
        <v>-29726.000000000233</v>
      </c>
      <c r="E108" s="51">
        <f>SUM(E54-E107)</f>
        <v>66482.29999999993</v>
      </c>
    </row>
    <row r="109" spans="1:6" ht="23.25" customHeight="1" x14ac:dyDescent="0.2">
      <c r="B109" s="78" t="s">
        <v>192</v>
      </c>
      <c r="C109" s="79"/>
      <c r="D109" s="79"/>
      <c r="E109" s="79"/>
    </row>
    <row r="110" spans="1:6" ht="19.5" customHeight="1" x14ac:dyDescent="0.2">
      <c r="A110" s="67"/>
      <c r="B110" s="67"/>
      <c r="C110" s="67"/>
      <c r="D110" s="67"/>
      <c r="E110" s="67"/>
      <c r="F110" s="67"/>
    </row>
    <row r="111" spans="1:6" ht="42.75" customHeight="1" x14ac:dyDescent="0.2">
      <c r="A111" s="3"/>
      <c r="B111" s="8"/>
      <c r="C111" s="9"/>
      <c r="D111" s="10"/>
      <c r="E111" s="14"/>
    </row>
    <row r="112" spans="1:6" x14ac:dyDescent="0.2">
      <c r="A112" s="3"/>
      <c r="B112" s="8"/>
      <c r="C112" s="9"/>
      <c r="D112" s="10"/>
      <c r="E112" s="14"/>
    </row>
    <row r="113" spans="1:6" x14ac:dyDescent="0.2">
      <c r="A113" s="3"/>
      <c r="B113" s="8"/>
      <c r="C113" s="9"/>
      <c r="D113" s="10"/>
      <c r="E113" s="14"/>
    </row>
    <row r="114" spans="1:6" ht="15" x14ac:dyDescent="0.2">
      <c r="A114" s="3"/>
      <c r="B114" s="16"/>
      <c r="C114" s="16"/>
      <c r="D114" s="16"/>
      <c r="E114" s="16"/>
    </row>
    <row r="115" spans="1:6" ht="15" x14ac:dyDescent="0.2">
      <c r="A115" s="3"/>
      <c r="B115" s="11"/>
      <c r="C115" s="12"/>
      <c r="D115" s="13"/>
      <c r="E115" s="15"/>
      <c r="F115" s="13"/>
    </row>
    <row r="116" spans="1:6" x14ac:dyDescent="0.2">
      <c r="A116" s="3"/>
      <c r="B116" s="5"/>
      <c r="C116" s="5"/>
    </row>
    <row r="117" spans="1:6" x14ac:dyDescent="0.2">
      <c r="A117" s="3"/>
      <c r="C117" s="7"/>
    </row>
    <row r="118" spans="1:6" x14ac:dyDescent="0.2">
      <c r="A118" s="3"/>
    </row>
    <row r="119" spans="1:6" x14ac:dyDescent="0.2">
      <c r="A119" s="3"/>
    </row>
    <row r="121" spans="1:6" ht="18.75" customHeight="1" x14ac:dyDescent="0.2"/>
    <row r="122" spans="1:6" ht="25.5" customHeight="1" x14ac:dyDescent="0.2">
      <c r="A122" s="6"/>
    </row>
    <row r="124" spans="1:6" x14ac:dyDescent="0.2">
      <c r="C124" s="4"/>
    </row>
    <row r="125" spans="1:6" x14ac:dyDescent="0.2">
      <c r="C125" s="4"/>
    </row>
    <row r="126" spans="1:6" x14ac:dyDescent="0.2">
      <c r="C126" s="4"/>
    </row>
    <row r="127" spans="1:6" x14ac:dyDescent="0.2">
      <c r="C127" s="4"/>
    </row>
    <row r="128" spans="1:6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  <row r="141" spans="3:3" x14ac:dyDescent="0.2">
      <c r="C141" s="4"/>
    </row>
    <row r="142" spans="3:3" x14ac:dyDescent="0.2">
      <c r="C142" s="4"/>
    </row>
    <row r="143" spans="3:3" x14ac:dyDescent="0.2">
      <c r="C143" s="4"/>
    </row>
    <row r="144" spans="3:3" x14ac:dyDescent="0.2">
      <c r="C144" s="4"/>
    </row>
    <row r="145" spans="3:3" x14ac:dyDescent="0.2">
      <c r="C145" s="4"/>
    </row>
    <row r="146" spans="3:3" x14ac:dyDescent="0.2">
      <c r="C146" s="4"/>
    </row>
    <row r="147" spans="3:3" x14ac:dyDescent="0.2">
      <c r="C147" s="4"/>
    </row>
    <row r="148" spans="3:3" x14ac:dyDescent="0.2">
      <c r="C148" s="4"/>
    </row>
    <row r="149" spans="3:3" x14ac:dyDescent="0.2">
      <c r="C149" s="4"/>
    </row>
    <row r="150" spans="3:3" x14ac:dyDescent="0.2">
      <c r="C150" s="4"/>
    </row>
  </sheetData>
  <mergeCells count="6">
    <mergeCell ref="A110:F110"/>
    <mergeCell ref="B2:E3"/>
    <mergeCell ref="B4:C5"/>
    <mergeCell ref="D4:D5"/>
    <mergeCell ref="E4:E5"/>
    <mergeCell ref="B109:E109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"/>
  <sheetViews>
    <sheetView tabSelected="1" workbookViewId="0">
      <selection activeCell="T29" sqref="T29"/>
    </sheetView>
  </sheetViews>
  <sheetFormatPr defaultRowHeight="12.75" x14ac:dyDescent="0.2"/>
  <sheetData>
    <row r="1" spans="2:16" x14ac:dyDescent="0.2">
      <c r="B1" s="80" t="s">
        <v>193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P1" s="82"/>
    </row>
    <row r="2" spans="2:16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2"/>
    </row>
    <row r="3" spans="2:16" ht="34.5" customHeight="1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2"/>
    </row>
  </sheetData>
  <mergeCells count="1">
    <mergeCell ref="B1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2022-10-11T07:07:51Z</cp:lastPrinted>
  <dcterms:created xsi:type="dcterms:W3CDTF">2005-02-24T04:25:28Z</dcterms:created>
  <dcterms:modified xsi:type="dcterms:W3CDTF">2022-12-28T04:05:03Z</dcterms:modified>
</cp:coreProperties>
</file>