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рт" sheetId="1" r:id="rId1"/>
    <sheet name="май1" sheetId="2" state="hidden" r:id="rId2"/>
  </sheets>
  <definedNames>
    <definedName name="_xlnm.Print_Titles" localSheetId="1">'май1'!$4:$5</definedName>
    <definedName name="_xlnm.Print_Titles" localSheetId="0">'Март'!$4:$5</definedName>
    <definedName name="_xlnm.Print_Area" localSheetId="0">'Март'!$A$1:$S$57</definedName>
  </definedNames>
  <calcPr fullCalcOnLoad="1"/>
</workbook>
</file>

<file path=xl/sharedStrings.xml><?xml version="1.0" encoding="utf-8"?>
<sst xmlns="http://schemas.openxmlformats.org/spreadsheetml/2006/main" count="231" uniqueCount="163">
  <si>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</si>
  <si>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</si>
  <si>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</si>
  <si>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</si>
  <si>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</si>
  <si>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</si>
  <si>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</si>
  <si>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</si>
  <si>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</si>
  <si>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</si>
  <si>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</si>
  <si>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</si>
  <si>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</si>
  <si>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</si>
  <si>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</si>
  <si>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</si>
  <si>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</si>
  <si>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</si>
  <si>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</si>
  <si>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</si>
  <si>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</si>
  <si>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</si>
  <si>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</si>
  <si>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</si>
  <si>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</si>
  <si>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</si>
  <si>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</si>
  <si>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</si>
  <si>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</si>
  <si>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</si>
  <si>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</si>
  <si>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</si>
  <si>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</si>
  <si>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</si>
  <si>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</si>
  <si>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</si>
  <si>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</si>
  <si>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</si>
  <si>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</si>
  <si>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</si>
  <si>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</si>
  <si>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</si>
  <si>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</si>
  <si>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</si>
  <si>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</si>
  <si>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</si>
  <si>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</si>
  <si>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</si>
  <si>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</si>
  <si>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</si>
  <si>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</si>
  <si>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</si>
  <si>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</si>
  <si>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</si>
  <si>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</si>
  <si>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</si>
  <si>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</si>
  <si>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</si>
  <si>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</si>
  <si>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</si>
  <si>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</si>
  <si>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</si>
  <si>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</si>
  <si>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</si>
  <si>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</si>
  <si>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</si>
  <si>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</si>
  <si>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</si>
  <si>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</si>
  <si>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</si>
  <si>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</si>
  <si>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</si>
  <si>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</si>
  <si>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</si>
  <si>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</si>
  <si>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</si>
  <si>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</si>
  <si>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</si>
  <si>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</si>
  <si>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</si>
  <si>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</si>
  <si>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</si>
  <si>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</si>
  <si>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</si>
  <si>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</si>
  <si>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</si>
  <si>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</si>
  <si>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</si>
  <si>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</si>
  <si>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</si>
  <si>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</si>
  <si>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</si>
  <si>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</si>
  <si>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</si>
  <si>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</si>
  <si>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</si>
  <si>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</si>
  <si>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</si>
  <si>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</si>
  <si>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</si>
  <si>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</si>
  <si>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</si>
  <si>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</si>
  <si>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</si>
  <si>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</si>
  <si>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</si>
  <si>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</si>
  <si>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</si>
  <si>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</si>
  <si>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</si>
  <si>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</si>
  <si>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</si>
  <si>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</si>
  <si>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</si>
  <si>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</si>
  <si>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</si>
  <si>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</si>
  <si>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</si>
  <si>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</si>
  <si>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</si>
  <si>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</si>
  <si>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</si>
  <si>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</si>
  <si>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</si>
  <si>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</si>
  <si>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</si>
  <si>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</si>
  <si>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</si>
  <si>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</si>
  <si>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</si>
  <si>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</si>
  <si>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</si>
  <si>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</si>
  <si>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</si>
  <si>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</si>
  <si>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</si>
  <si>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</si>
  <si>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</si>
  <si>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</si>
  <si>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</si>
  <si>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</si>
  <si>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</si>
  <si>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</si>
  <si>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2021 г.</t>
  </si>
  <si>
    <t>на 01 апреля 2022 года</t>
  </si>
  <si>
    <t>Исполнение бюджета города Енисейска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</si>
  <si>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</si>
  <si>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</si>
  <si>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Федерации.  местных администраций</t>
  </si>
  <si>
    <t>Функционирование судебнаой системы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</si>
  <si>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</si>
  <si>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</si>
  <si>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</si>
  <si>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хохяйство</t>
  </si>
  <si>
    <t>Молодежная политика и оздоровление детей</t>
  </si>
  <si>
    <t xml:space="preserve">Культура, кинематография </t>
  </si>
  <si>
    <t xml:space="preserve">Другие вопросы в области культуры, кинематографии 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</si>
  <si>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</si>
  <si>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</si>
  <si>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</si>
  <si>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Обслуживание  государственного внутреннего и муниципального долга</t>
  </si>
  <si>
    <t>Факт исполнения на отчетную  дату</t>
  </si>
  <si>
    <t>Национальная экономика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</si>
</sst>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\ 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Енисейска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8175"/>
          <c:w val="0.974"/>
          <c:h val="0.46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Март!$A$11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Март!$B$11:$E$11</c:f>
              <c:numCache/>
            </c:numRef>
          </c:val>
          <c:shape val="box"/>
        </c:ser>
        <c:ser>
          <c:idx val="2"/>
          <c:order val="1"/>
          <c:tx>
            <c:strRef>
              <c:f>Март!$A$20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Март!$B$20:$E$20</c:f>
              <c:numCache/>
            </c:numRef>
          </c:val>
          <c:shape val="box"/>
        </c:ser>
        <c:ser>
          <c:idx val="3"/>
          <c:order val="2"/>
          <c:tx>
            <c:strRef>
              <c:f>Март!$A$23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Март!$B$23:$E$23</c:f>
              <c:numCache/>
            </c:numRef>
          </c:val>
          <c:shape val="box"/>
        </c:ser>
        <c:ser>
          <c:idx val="4"/>
          <c:order val="3"/>
          <c:tx>
            <c:strRef>
              <c:f>Март!$A$28</c:f>
              <c:strCache>
                <c:ptCount val="1"/>
                <c:pt idx="0">
                  <c:v>Жилищно-коммунальное хохяйство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Март!$B$28:$E$28</c:f>
              <c:numCache/>
            </c:numRef>
          </c:val>
          <c:shape val="box"/>
        </c:ser>
        <c:ser>
          <c:idx val="5"/>
          <c:order val="4"/>
          <c:tx>
            <c:strRef>
              <c:f>Март!$A$33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Март!$B$33:$E$33</c:f>
              <c:numCache/>
            </c:numRef>
          </c:val>
          <c:shape val="box"/>
        </c:ser>
        <c:ser>
          <c:idx val="6"/>
          <c:order val="5"/>
          <c:tx>
            <c:strRef>
              <c:f>Март!$A$36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Март!$B$36:$E$36</c:f>
              <c:numCache/>
            </c:numRef>
          </c:val>
          <c:shape val="box"/>
        </c:ser>
        <c:ser>
          <c:idx val="7"/>
          <c:order val="6"/>
          <c:tx>
            <c:strRef>
              <c:f>Март!$A$42</c:f>
              <c:strCache>
                <c:ptCount val="1"/>
                <c:pt idx="0">
                  <c:v>Культура, кинематография 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Март!$B$42:$E$42</c:f>
              <c:numCache/>
            </c:numRef>
          </c:val>
          <c:shape val="box"/>
        </c:ser>
        <c:ser>
          <c:idx val="9"/>
          <c:order val="7"/>
          <c:tx>
            <c:strRef>
              <c:f>Март!$A$45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Март!$B$45:$E$45</c:f>
              <c:numCache/>
            </c:numRef>
          </c:val>
          <c:shape val="box"/>
        </c:ser>
        <c:ser>
          <c:idx val="10"/>
          <c:order val="8"/>
          <c:tx>
            <c:strRef>
              <c:f>Март!$A$50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Март!$B$50:$E$50</c:f>
              <c:numCache/>
            </c:numRef>
          </c:val>
          <c:shape val="box"/>
        </c:ser>
        <c:ser>
          <c:idx val="11"/>
          <c:order val="9"/>
          <c:tx>
            <c:strRef>
              <c:f>Март!$A$55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Март!$B$55:$E$55</c:f>
              <c:numCache/>
            </c:numRef>
          </c:val>
          <c:shape val="box"/>
        </c:ser>
        <c:ser>
          <c:idx val="1"/>
          <c:order val="10"/>
          <c:tx>
            <c:strRef>
              <c:f>Март!$A$53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Март!$B$53:$E$53</c:f>
              <c:numCache/>
            </c:numRef>
          </c:val>
          <c:shape val="box"/>
        </c:ser>
        <c:overlap val="100"/>
        <c:gapWidth val="75"/>
        <c:shape val="box"/>
        <c:axId val="53339672"/>
        <c:axId val="10295001"/>
      </c:bar3DChart>
      <c:catAx>
        <c:axId val="53339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95001"/>
        <c:crosses val="autoZero"/>
        <c:auto val="1"/>
        <c:lblOffset val="100"/>
        <c:tickLblSkip val="1"/>
        <c:noMultiLvlLbl val="0"/>
      </c:catAx>
      <c:valAx>
        <c:axId val="10295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39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56925"/>
          <c:w val="0.495"/>
          <c:h val="0.42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15</xdr:row>
      <xdr:rowOff>200025</xdr:rowOff>
    </xdr:from>
    <xdr:to>
      <xdr:col>18</xdr:col>
      <xdr:colOff>304800</xdr:colOff>
      <xdr:row>47</xdr:row>
      <xdr:rowOff>9525</xdr:rowOff>
    </xdr:to>
    <xdr:graphicFrame>
      <xdr:nvGraphicFramePr>
        <xdr:cNvPr id="1" name="Диаграмма 1"/>
        <xdr:cNvGraphicFramePr/>
      </xdr:nvGraphicFramePr>
      <xdr:xfrm>
        <a:off x="7334250" y="3638550"/>
        <a:ext cx="86201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85" zoomScaleSheetLayoutView="10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375" style="21" customWidth="1"/>
    <col min="4" max="4" width="14.125" style="21" hidden="1" customWidth="1"/>
    <col min="5" max="5" width="13.625" style="21" customWidth="1"/>
    <col min="6" max="16384" width="9.125" style="20" customWidth="1"/>
  </cols>
  <sheetData>
    <row r="1" spans="1:5" ht="15">
      <c r="A1" s="76" t="s">
        <v>145</v>
      </c>
      <c r="B1" s="76"/>
      <c r="C1" s="76"/>
      <c r="D1" s="76"/>
      <c r="E1" s="76"/>
    </row>
    <row r="2" spans="1:5" ht="15">
      <c r="A2" s="77" t="s">
        <v>144</v>
      </c>
      <c r="B2" s="77"/>
      <c r="C2" s="77"/>
      <c r="D2" s="77"/>
      <c r="E2" s="77"/>
    </row>
    <row r="3" spans="1:5" ht="5.25" customHeight="1" hidden="1">
      <c r="A3" s="78" t="s">
        <v>0</v>
      </c>
      <c r="B3" s="78"/>
      <c r="C3" s="78"/>
      <c r="D3" s="78"/>
      <c r="E3" s="78"/>
    </row>
    <row r="4" spans="1:5" ht="45" customHeight="1">
      <c r="A4" s="4" t="s">
        <v>1</v>
      </c>
      <c r="B4" s="16" t="s">
        <v>2</v>
      </c>
      <c r="C4" s="16" t="s">
        <v>161</v>
      </c>
      <c r="D4" s="16" t="s">
        <v>69</v>
      </c>
      <c r="E4" s="16" t="s">
        <v>143</v>
      </c>
    </row>
    <row r="5" spans="1:5" ht="13.5" thickBot="1">
      <c r="A5" s="6">
        <v>1</v>
      </c>
      <c r="B5" s="18">
        <v>2</v>
      </c>
      <c r="C5" s="18">
        <v>3</v>
      </c>
      <c r="D5" s="18">
        <v>6</v>
      </c>
      <c r="E5" s="18">
        <v>4</v>
      </c>
    </row>
    <row r="6" spans="1:5" ht="12.75" hidden="1">
      <c r="A6" s="53"/>
      <c r="B6" s="60"/>
      <c r="C6" s="60"/>
      <c r="D6" s="44"/>
      <c r="E6" s="60"/>
    </row>
    <row r="7" spans="1:5" ht="12.75" hidden="1">
      <c r="A7" s="53"/>
      <c r="B7" s="55"/>
      <c r="C7" s="55"/>
      <c r="D7" s="44"/>
      <c r="E7" s="55"/>
    </row>
    <row r="8" spans="1:5" ht="12.75" hidden="1">
      <c r="A8" s="46"/>
      <c r="B8" s="56"/>
      <c r="C8" s="56"/>
      <c r="D8" s="44"/>
      <c r="E8" s="56"/>
    </row>
    <row r="9" spans="1:5" ht="12.75" hidden="1">
      <c r="A9" s="61"/>
      <c r="B9" s="62"/>
      <c r="C9" s="62"/>
      <c r="D9" s="63"/>
      <c r="E9" s="62"/>
    </row>
    <row r="10" spans="1:5" ht="12.75">
      <c r="A10" s="79" t="s">
        <v>22</v>
      </c>
      <c r="B10" s="80"/>
      <c r="C10" s="80"/>
      <c r="D10" s="80"/>
      <c r="E10" s="80"/>
    </row>
    <row r="11" spans="1:5" ht="12.75">
      <c r="A11" s="11" t="s">
        <v>23</v>
      </c>
      <c r="B11" s="33">
        <f>B12+B13+B14+B15+B16+B17+B18+B19</f>
        <v>124949.5</v>
      </c>
      <c r="C11" s="33">
        <f>C12+C13+C14+C15+C16+C17+C18+C19</f>
        <v>29822.899999999998</v>
      </c>
      <c r="D11" s="24" t="e">
        <f>$C:$C/#REF!*100</f>
        <v>#REF!</v>
      </c>
      <c r="E11" s="33">
        <f>E12+E13+E14+E15+E16+E17+E18+E19</f>
        <v>25527.4</v>
      </c>
    </row>
    <row r="12" spans="1:5" ht="42" customHeight="1">
      <c r="A12" s="8" t="s">
        <v>146</v>
      </c>
      <c r="B12" s="73">
        <v>2308</v>
      </c>
      <c r="C12" s="64">
        <v>507.8</v>
      </c>
      <c r="D12" s="42">
        <v>0</v>
      </c>
      <c r="E12" s="73">
        <v>470.1</v>
      </c>
    </row>
    <row r="13" spans="1:5" ht="51">
      <c r="A13" s="8" t="s">
        <v>147</v>
      </c>
      <c r="B13" s="73">
        <v>6267.1</v>
      </c>
      <c r="C13" s="64">
        <v>1354</v>
      </c>
      <c r="D13" s="42" t="e">
        <f>$C:$C/#REF!*100</f>
        <v>#REF!</v>
      </c>
      <c r="E13" s="73">
        <v>1317</v>
      </c>
    </row>
    <row r="14" spans="1:5" ht="51">
      <c r="A14" s="8" t="s">
        <v>148</v>
      </c>
      <c r="B14" s="73">
        <v>43863.4</v>
      </c>
      <c r="C14" s="64">
        <v>10216.9</v>
      </c>
      <c r="D14" s="42" t="e">
        <f>$C:$C/#REF!*100</f>
        <v>#REF!</v>
      </c>
      <c r="E14" s="73">
        <v>10145.6</v>
      </c>
    </row>
    <row r="15" spans="1:5" ht="12.75">
      <c r="A15" s="8" t="s">
        <v>149</v>
      </c>
      <c r="B15" s="41">
        <v>149.2</v>
      </c>
      <c r="C15" s="64">
        <v>70.3</v>
      </c>
      <c r="D15" s="27">
        <v>0</v>
      </c>
      <c r="E15" s="41">
        <v>0</v>
      </c>
    </row>
    <row r="16" spans="1:5" ht="38.25">
      <c r="A16" s="8" t="s">
        <v>150</v>
      </c>
      <c r="B16" s="74">
        <v>13605.1</v>
      </c>
      <c r="C16" s="64">
        <v>2713.6</v>
      </c>
      <c r="D16" s="42">
        <v>0</v>
      </c>
      <c r="E16" s="74">
        <v>2424.3</v>
      </c>
    </row>
    <row r="17" spans="1:5" ht="12.75" hidden="1">
      <c r="A17" s="8" t="s">
        <v>28</v>
      </c>
      <c r="B17" s="73">
        <v>0</v>
      </c>
      <c r="C17" s="64">
        <v>0</v>
      </c>
      <c r="D17" s="42">
        <v>0</v>
      </c>
      <c r="E17" s="73">
        <v>0</v>
      </c>
    </row>
    <row r="18" spans="1:5" ht="12.75">
      <c r="A18" s="8" t="s">
        <v>29</v>
      </c>
      <c r="B18" s="73">
        <v>500</v>
      </c>
      <c r="C18" s="64">
        <v>0</v>
      </c>
      <c r="D18" s="42">
        <v>0</v>
      </c>
      <c r="E18" s="73">
        <v>0</v>
      </c>
    </row>
    <row r="19" spans="1:5" ht="12.75">
      <c r="A19" s="1" t="s">
        <v>30</v>
      </c>
      <c r="B19" s="73">
        <v>58256.7</v>
      </c>
      <c r="C19" s="64">
        <v>14960.3</v>
      </c>
      <c r="D19" s="42" t="e">
        <f>$C:$C/#REF!*100</f>
        <v>#REF!</v>
      </c>
      <c r="E19" s="73">
        <v>11170.4</v>
      </c>
    </row>
    <row r="20" spans="1:5" ht="25.5">
      <c r="A20" s="11" t="s">
        <v>32</v>
      </c>
      <c r="B20" s="75">
        <f>B21+B22</f>
        <v>1750</v>
      </c>
      <c r="C20" s="75">
        <f>C21+C22</f>
        <v>0</v>
      </c>
      <c r="D20" s="75">
        <f>D21+D22</f>
        <v>0</v>
      </c>
      <c r="E20" s="75">
        <f>E21+E22</f>
        <v>13.6</v>
      </c>
    </row>
    <row r="21" spans="1:5" ht="38.25">
      <c r="A21" s="8" t="s">
        <v>151</v>
      </c>
      <c r="B21" s="74">
        <v>320</v>
      </c>
      <c r="C21" s="64">
        <v>0</v>
      </c>
      <c r="D21" s="42"/>
      <c r="E21" s="74">
        <v>13.6</v>
      </c>
    </row>
    <row r="22" spans="1:5" ht="25.5">
      <c r="A22" s="8" t="s">
        <v>152</v>
      </c>
      <c r="B22" s="74">
        <v>1430</v>
      </c>
      <c r="C22" s="64">
        <v>0</v>
      </c>
      <c r="D22" s="42"/>
      <c r="E22" s="74">
        <v>0</v>
      </c>
    </row>
    <row r="23" spans="1:5" ht="12.75">
      <c r="A23" s="11" t="s">
        <v>162</v>
      </c>
      <c r="B23" s="33">
        <f>B24+B25+B26+B27</f>
        <v>46939.9</v>
      </c>
      <c r="C23" s="33">
        <f>C24+C25+C26+C27</f>
        <v>10711.3</v>
      </c>
      <c r="D23" s="33" t="e">
        <f>D24+D25+D26+D27</f>
        <v>#REF!</v>
      </c>
      <c r="E23" s="33">
        <f>E24+E25+E26+E27</f>
        <v>9876.2</v>
      </c>
    </row>
    <row r="24" spans="1:5" ht="12.75" customHeight="1" hidden="1">
      <c r="A24" s="10" t="s">
        <v>64</v>
      </c>
      <c r="B24" s="34"/>
      <c r="C24" s="73"/>
      <c r="D24" s="27">
        <v>0</v>
      </c>
      <c r="E24" s="34"/>
    </row>
    <row r="25" spans="1:5" ht="12.75">
      <c r="A25" s="8" t="s">
        <v>34</v>
      </c>
      <c r="B25" s="34">
        <v>23366</v>
      </c>
      <c r="C25" s="64">
        <v>2500</v>
      </c>
      <c r="D25" s="27">
        <v>0</v>
      </c>
      <c r="E25" s="34">
        <v>3078.9</v>
      </c>
    </row>
    <row r="26" spans="1:5" ht="12.75">
      <c r="A26" s="10" t="s">
        <v>77</v>
      </c>
      <c r="B26" s="26">
        <v>20525.6</v>
      </c>
      <c r="C26" s="64">
        <v>8211.3</v>
      </c>
      <c r="D26" s="27" t="e">
        <f>$C:$C/#REF!*100</f>
        <v>#REF!</v>
      </c>
      <c r="E26" s="26">
        <v>6797.3</v>
      </c>
    </row>
    <row r="27" spans="1:5" ht="12.75">
      <c r="A27" s="8" t="s">
        <v>35</v>
      </c>
      <c r="B27" s="34">
        <v>3048.3</v>
      </c>
      <c r="C27" s="64">
        <v>0</v>
      </c>
      <c r="D27" s="27" t="e">
        <f>$C:$C/#REF!*100</f>
        <v>#REF!</v>
      </c>
      <c r="E27" s="34">
        <v>0</v>
      </c>
    </row>
    <row r="28" spans="1:5" ht="12.75">
      <c r="A28" s="11" t="s">
        <v>153</v>
      </c>
      <c r="B28" s="33">
        <f>B30+B31+B32+B29</f>
        <v>197942.7</v>
      </c>
      <c r="C28" s="28">
        <f>C30+C31+C32+C29</f>
        <v>37294</v>
      </c>
      <c r="D28" s="24" t="e">
        <f>$C:$C/#REF!*100</f>
        <v>#REF!</v>
      </c>
      <c r="E28" s="33">
        <f>E30+E31+E32+E29</f>
        <v>33666.100000000006</v>
      </c>
    </row>
    <row r="29" spans="1:5" ht="12.75">
      <c r="A29" s="8" t="s">
        <v>37</v>
      </c>
      <c r="B29" s="64">
        <v>18653.6</v>
      </c>
      <c r="C29" s="64">
        <v>14948</v>
      </c>
      <c r="D29" s="27">
        <v>0</v>
      </c>
      <c r="E29" s="43">
        <v>8182.8</v>
      </c>
    </row>
    <row r="30" spans="1:5" ht="12.75">
      <c r="A30" s="8" t="s">
        <v>38</v>
      </c>
      <c r="B30" s="34">
        <v>86339.6</v>
      </c>
      <c r="C30" s="64">
        <v>18085.8</v>
      </c>
      <c r="D30" s="27">
        <v>0</v>
      </c>
      <c r="E30" s="34">
        <v>19645.2</v>
      </c>
    </row>
    <row r="31" spans="1:5" ht="12.75">
      <c r="A31" s="8" t="s">
        <v>39</v>
      </c>
      <c r="B31" s="34">
        <v>92889.5</v>
      </c>
      <c r="C31" s="64">
        <v>4260.2</v>
      </c>
      <c r="D31" s="27" t="e">
        <f>$C:$C/#REF!*100</f>
        <v>#REF!</v>
      </c>
      <c r="E31" s="34">
        <v>5838.1</v>
      </c>
    </row>
    <row r="32" spans="1:5" ht="12.75">
      <c r="A32" s="8" t="s">
        <v>40</v>
      </c>
      <c r="B32" s="34">
        <v>60</v>
      </c>
      <c r="C32" s="64">
        <v>0</v>
      </c>
      <c r="D32" s="27" t="e">
        <f>$C:$C/#REF!*100</f>
        <v>#REF!</v>
      </c>
      <c r="E32" s="34">
        <v>0</v>
      </c>
    </row>
    <row r="33" spans="1:5" ht="12.75">
      <c r="A33" s="11" t="s">
        <v>114</v>
      </c>
      <c r="B33" s="33">
        <f>B34+B35</f>
        <v>325.9</v>
      </c>
      <c r="C33" s="33">
        <f>C34+C35</f>
        <v>190.8</v>
      </c>
      <c r="D33" s="33">
        <f>D34+D35</f>
        <v>0</v>
      </c>
      <c r="E33" s="33">
        <f>E34+E35</f>
        <v>0</v>
      </c>
    </row>
    <row r="34" spans="1:5" ht="25.5">
      <c r="A34" s="39" t="s">
        <v>141</v>
      </c>
      <c r="B34" s="73">
        <v>280.9</v>
      </c>
      <c r="C34" s="64">
        <v>190.8</v>
      </c>
      <c r="D34" s="42"/>
      <c r="E34" s="73">
        <v>0</v>
      </c>
    </row>
    <row r="35" spans="1:5" ht="25.5">
      <c r="A35" s="39" t="s">
        <v>141</v>
      </c>
      <c r="B35" s="73">
        <v>45</v>
      </c>
      <c r="C35" s="64">
        <v>0</v>
      </c>
      <c r="D35" s="42"/>
      <c r="E35" s="73">
        <v>0</v>
      </c>
    </row>
    <row r="36" spans="1:5" ht="12.75">
      <c r="A36" s="11" t="s">
        <v>41</v>
      </c>
      <c r="B36" s="33">
        <f>B37+B38+B40+B41+B39</f>
        <v>486564.10000000003</v>
      </c>
      <c r="C36" s="33">
        <f>C37+C38+C40+C41+C39</f>
        <v>109900.19999999998</v>
      </c>
      <c r="D36" s="33" t="e">
        <f>D37+D38+D40+D41+D39</f>
        <v>#REF!</v>
      </c>
      <c r="E36" s="33">
        <f>E37+E38+E40+E41+E39</f>
        <v>105069</v>
      </c>
    </row>
    <row r="37" spans="1:5" ht="12.75">
      <c r="A37" s="8" t="s">
        <v>42</v>
      </c>
      <c r="B37" s="34">
        <v>168428.1</v>
      </c>
      <c r="C37" s="64">
        <v>41813.7</v>
      </c>
      <c r="D37" s="27" t="e">
        <f>$C:$C/#REF!*100</f>
        <v>#REF!</v>
      </c>
      <c r="E37" s="34">
        <v>38006.8</v>
      </c>
    </row>
    <row r="38" spans="1:5" ht="12.75">
      <c r="A38" s="8" t="s">
        <v>43</v>
      </c>
      <c r="B38" s="34">
        <v>207700.7</v>
      </c>
      <c r="C38" s="64">
        <v>44945.6</v>
      </c>
      <c r="D38" s="27" t="e">
        <f>$C:$C/#REF!*100</f>
        <v>#REF!</v>
      </c>
      <c r="E38" s="34">
        <v>44431.5</v>
      </c>
    </row>
    <row r="39" spans="1:5" ht="12.75">
      <c r="A39" s="20" t="s">
        <v>104</v>
      </c>
      <c r="B39" s="34">
        <v>77478.8</v>
      </c>
      <c r="C39" s="64">
        <v>18457.5</v>
      </c>
      <c r="D39" s="27" t="e">
        <f>$C:$C/#REF!*100</f>
        <v>#REF!</v>
      </c>
      <c r="E39" s="34">
        <v>17552.8</v>
      </c>
    </row>
    <row r="40" spans="1:5" ht="12.75">
      <c r="A40" s="8" t="s">
        <v>154</v>
      </c>
      <c r="B40" s="34">
        <v>11930.6</v>
      </c>
      <c r="C40" s="64">
        <v>1211.9</v>
      </c>
      <c r="D40" s="27" t="e">
        <f>$C:$C/#REF!*100</f>
        <v>#REF!</v>
      </c>
      <c r="E40" s="34">
        <v>1798.2</v>
      </c>
    </row>
    <row r="41" spans="1:5" ht="12.75">
      <c r="A41" s="8" t="s">
        <v>45</v>
      </c>
      <c r="B41" s="34">
        <v>21025.9</v>
      </c>
      <c r="C41" s="64">
        <v>3471.5</v>
      </c>
      <c r="D41" s="27" t="e">
        <f>$C:$C/#REF!*100</f>
        <v>#REF!</v>
      </c>
      <c r="E41" s="26">
        <v>3279.7</v>
      </c>
    </row>
    <row r="42" spans="1:5" ht="12.75">
      <c r="A42" s="11" t="s">
        <v>155</v>
      </c>
      <c r="B42" s="33">
        <f>B43+B44</f>
        <v>71964.7</v>
      </c>
      <c r="C42" s="28">
        <f>C43+C44</f>
        <v>26424.8</v>
      </c>
      <c r="D42" s="24" t="e">
        <f>$C:$C/#REF!*100</f>
        <v>#REF!</v>
      </c>
      <c r="E42" s="33">
        <f>E43+E44</f>
        <v>14648.4</v>
      </c>
    </row>
    <row r="43" spans="1:5" ht="12.75">
      <c r="A43" s="8" t="s">
        <v>47</v>
      </c>
      <c r="B43" s="34">
        <v>47538.9</v>
      </c>
      <c r="C43" s="64">
        <v>20243.5</v>
      </c>
      <c r="D43" s="27" t="e">
        <f>$C:$C/#REF!*100</f>
        <v>#REF!</v>
      </c>
      <c r="E43" s="34">
        <v>9673.5</v>
      </c>
    </row>
    <row r="44" spans="1:5" ht="16.5" customHeight="1">
      <c r="A44" s="8" t="s">
        <v>156</v>
      </c>
      <c r="B44" s="73">
        <v>24425.8</v>
      </c>
      <c r="C44" s="64">
        <v>6181.3</v>
      </c>
      <c r="D44" s="42" t="e">
        <f>$C:$C/#REF!*100</f>
        <v>#REF!</v>
      </c>
      <c r="E44" s="73">
        <v>4974.9</v>
      </c>
    </row>
    <row r="45" spans="1:5" ht="12.75">
      <c r="A45" s="11" t="s">
        <v>49</v>
      </c>
      <c r="B45" s="33">
        <f>B46+B47+B48+B49</f>
        <v>49686.3</v>
      </c>
      <c r="C45" s="28">
        <f>C46++C47+C48+C49</f>
        <v>9668.7</v>
      </c>
      <c r="D45" s="24" t="e">
        <f>$C:$C/#REF!*100</f>
        <v>#REF!</v>
      </c>
      <c r="E45" s="33">
        <f>E46+E47+E48+E49</f>
        <v>5425.700000000001</v>
      </c>
    </row>
    <row r="46" spans="1:5" ht="12.75">
      <c r="A46" s="8" t="s">
        <v>50</v>
      </c>
      <c r="B46" s="34">
        <v>1164.3</v>
      </c>
      <c r="C46" s="64">
        <v>286.1</v>
      </c>
      <c r="D46" s="27">
        <v>0</v>
      </c>
      <c r="E46" s="34">
        <v>238.1</v>
      </c>
    </row>
    <row r="47" spans="1:5" ht="12.75">
      <c r="A47" s="8" t="s">
        <v>52</v>
      </c>
      <c r="B47" s="34">
        <v>40854.4</v>
      </c>
      <c r="C47" s="64">
        <v>8943.8</v>
      </c>
      <c r="D47" s="27" t="e">
        <f>$C:$C/#REF!*100</f>
        <v>#REF!</v>
      </c>
      <c r="E47" s="34">
        <v>4574.3</v>
      </c>
    </row>
    <row r="48" spans="1:5" ht="12.75">
      <c r="A48" s="8" t="s">
        <v>53</v>
      </c>
      <c r="B48" s="26">
        <v>6752.2</v>
      </c>
      <c r="C48" s="64">
        <v>358.7</v>
      </c>
      <c r="D48" s="27">
        <v>0</v>
      </c>
      <c r="E48" s="26">
        <v>485.3</v>
      </c>
    </row>
    <row r="49" spans="1:5" ht="12.75">
      <c r="A49" s="8" t="s">
        <v>54</v>
      </c>
      <c r="B49" s="34">
        <v>915.4</v>
      </c>
      <c r="C49" s="64">
        <v>80.1</v>
      </c>
      <c r="D49" s="27" t="e">
        <f>$C:$C/#REF!*100</f>
        <v>#REF!</v>
      </c>
      <c r="E49" s="34">
        <v>128</v>
      </c>
    </row>
    <row r="50" spans="1:5" ht="12.75">
      <c r="A50" s="11" t="s">
        <v>157</v>
      </c>
      <c r="B50" s="25">
        <f>B51+B52</f>
        <v>39812</v>
      </c>
      <c r="C50" s="25">
        <f>C51+C52</f>
        <v>8133.6</v>
      </c>
      <c r="D50" s="25" t="e">
        <f>D51+D52</f>
        <v>#REF!</v>
      </c>
      <c r="E50" s="25">
        <f>E51+E52</f>
        <v>8992</v>
      </c>
    </row>
    <row r="51" spans="1:5" ht="12.75">
      <c r="A51" s="39" t="s">
        <v>62</v>
      </c>
      <c r="B51" s="26">
        <v>36469.3</v>
      </c>
      <c r="C51" s="64">
        <v>8133.6</v>
      </c>
      <c r="D51" s="27" t="e">
        <f>$C:$C/#REF!*100</f>
        <v>#REF!</v>
      </c>
      <c r="E51" s="26">
        <v>8992</v>
      </c>
    </row>
    <row r="52" spans="1:5" ht="13.5" customHeight="1">
      <c r="A52" s="12" t="s">
        <v>63</v>
      </c>
      <c r="B52" s="74">
        <v>3342.7</v>
      </c>
      <c r="C52" s="64">
        <v>0</v>
      </c>
      <c r="D52" s="42">
        <v>0</v>
      </c>
      <c r="E52" s="74">
        <v>0</v>
      </c>
    </row>
    <row r="53" spans="1:5" ht="13.5" customHeight="1">
      <c r="A53" s="13" t="s">
        <v>158</v>
      </c>
      <c r="B53" s="75">
        <f>B54</f>
        <v>3398.1</v>
      </c>
      <c r="C53" s="75">
        <f>C54</f>
        <v>628.1</v>
      </c>
      <c r="D53" s="75">
        <f>D54</f>
        <v>0</v>
      </c>
      <c r="E53" s="75">
        <f>E54</f>
        <v>584</v>
      </c>
    </row>
    <row r="54" spans="1:5" ht="30.75" customHeight="1">
      <c r="A54" s="8" t="s">
        <v>159</v>
      </c>
      <c r="B54" s="74">
        <v>3398.1</v>
      </c>
      <c r="C54" s="64">
        <v>628.1</v>
      </c>
      <c r="D54" s="42"/>
      <c r="E54" s="74">
        <v>584</v>
      </c>
    </row>
    <row r="55" spans="1:5" ht="26.25" customHeight="1">
      <c r="A55" s="13" t="s">
        <v>80</v>
      </c>
      <c r="B55" s="75">
        <f>B56</f>
        <v>5567.6</v>
      </c>
      <c r="C55" s="75">
        <f>C56</f>
        <v>1180.3</v>
      </c>
      <c r="D55" s="75">
        <f>D56</f>
        <v>0</v>
      </c>
      <c r="E55" s="75">
        <f>E56</f>
        <v>1059.8</v>
      </c>
    </row>
    <row r="56" spans="1:5" ht="26.25" customHeight="1">
      <c r="A56" s="12" t="s">
        <v>160</v>
      </c>
      <c r="B56" s="74">
        <v>5567.6</v>
      </c>
      <c r="C56" s="73">
        <v>1180.3</v>
      </c>
      <c r="D56" s="42">
        <v>0</v>
      </c>
      <c r="E56" s="74">
        <v>1059.8</v>
      </c>
    </row>
    <row r="57" spans="1:5" ht="15.75" customHeight="1">
      <c r="A57" s="14" t="s">
        <v>55</v>
      </c>
      <c r="B57" s="33">
        <f>B11+B20+B23+B28+B36+B42+B45+B50+B55+B33+B53</f>
        <v>1028900.7999999999</v>
      </c>
      <c r="C57" s="33">
        <f>C11+C20+C23+C28+C36+C42+C45+C50+C55+C33+C53</f>
        <v>233954.69999999995</v>
      </c>
      <c r="D57" s="33" t="e">
        <f>D11+D20+D23+D28+D36+D42+D45+D50+D55+D33+D53</f>
        <v>#REF!</v>
      </c>
      <c r="E57" s="33">
        <f>E11+E20+E23+E28+E36+E42+E45+E50+E55+E33+E53</f>
        <v>204862.19999999998</v>
      </c>
    </row>
  </sheetData>
  <sheetProtection/>
  <mergeCells count="4">
    <mergeCell ref="A1:E1"/>
    <mergeCell ref="A2:E2"/>
    <mergeCell ref="A3:E3"/>
    <mergeCell ref="A10:E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6" t="s">
        <v>102</v>
      </c>
      <c r="B1" s="76"/>
      <c r="C1" s="76"/>
      <c r="D1" s="76"/>
      <c r="E1" s="76"/>
      <c r="F1" s="76"/>
      <c r="G1" s="76"/>
      <c r="H1" s="76"/>
      <c r="I1" s="29"/>
    </row>
    <row r="2" spans="1:9" ht="15">
      <c r="A2" s="77" t="s">
        <v>139</v>
      </c>
      <c r="B2" s="77"/>
      <c r="C2" s="77"/>
      <c r="D2" s="77"/>
      <c r="E2" s="77"/>
      <c r="F2" s="77"/>
      <c r="G2" s="77"/>
      <c r="H2" s="77"/>
      <c r="I2" s="30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1" t="s">
        <v>3</v>
      </c>
      <c r="B6" s="82"/>
      <c r="C6" s="82"/>
      <c r="D6" s="82"/>
      <c r="E6" s="82"/>
      <c r="F6" s="82"/>
      <c r="G6" s="82"/>
      <c r="H6" s="82"/>
      <c r="I6" s="83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6">
        <v>4167.41</v>
      </c>
      <c r="D16" s="66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7">
        <v>679.25</v>
      </c>
    </row>
    <row r="17" spans="1:9" ht="12.75" customHeight="1">
      <c r="A17" s="37" t="s">
        <v>84</v>
      </c>
      <c r="B17" s="60">
        <v>56</v>
      </c>
      <c r="C17" s="66">
        <v>25</v>
      </c>
      <c r="D17" s="66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7">
        <v>5.5</v>
      </c>
    </row>
    <row r="18" spans="1:9" ht="51">
      <c r="A18" s="37" t="s">
        <v>85</v>
      </c>
      <c r="B18" s="60">
        <v>14192.6</v>
      </c>
      <c r="C18" s="66">
        <v>5784.05</v>
      </c>
      <c r="D18" s="66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7">
        <v>757.7</v>
      </c>
    </row>
    <row r="19" spans="1:9" ht="51" customHeight="1">
      <c r="A19" s="37" t="s">
        <v>86</v>
      </c>
      <c r="B19" s="60">
        <v>-1402.4</v>
      </c>
      <c r="C19" s="66">
        <v>-700</v>
      </c>
      <c r="D19" s="66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7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 t="shared" si="4"/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110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79" t="s">
        <v>22</v>
      </c>
      <c r="B72" s="80"/>
      <c r="C72" s="80"/>
      <c r="D72" s="80"/>
      <c r="E72" s="80"/>
      <c r="F72" s="80"/>
      <c r="G72" s="80"/>
      <c r="H72" s="80"/>
      <c r="I72" s="84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4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 t="shared" si="12"/>
        <v>37.00022245976761</v>
      </c>
      <c r="F99" s="27">
        <f t="shared" si="13"/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 t="shared" si="12"/>
        <v>42.35392624882833</v>
      </c>
      <c r="F100" s="27">
        <f t="shared" si="13"/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 t="shared" si="12"/>
        <v>35.96577619106242</v>
      </c>
      <c r="F101" s="27">
        <f t="shared" si="13"/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 t="shared" si="12"/>
        <v>12.186575917268266</v>
      </c>
      <c r="F102" s="27">
        <f t="shared" si="13"/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 t="shared" si="12"/>
        <v>22.075483279027164</v>
      </c>
      <c r="F105" s="27">
        <f t="shared" si="13"/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 t="shared" si="12"/>
        <v>19.45665119717442</v>
      </c>
      <c r="F106" s="27">
        <f t="shared" si="13"/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 t="shared" si="12"/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 t="shared" si="12"/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 t="shared" si="12"/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70" t="s">
        <v>55</v>
      </c>
      <c r="B121" s="68">
        <f>B73+B82+B83+B84+B90+B97+B104+B107+B109+B115+B119+B95</f>
        <v>2472458.3999999994</v>
      </c>
      <c r="C121" s="68">
        <f>C73+C82+C83+C84+C90+C97+C104+C107+C109+C115+C119+C95</f>
        <v>774254.1</v>
      </c>
      <c r="D121" s="68">
        <f>D73+D82+D83+D84+D90+D97+D104+D107+D109+D115+D119+D95</f>
        <v>725225.5000000001</v>
      </c>
      <c r="E121" s="71">
        <f>$D:$D/$B:$B*100</f>
        <v>29.332161867718394</v>
      </c>
      <c r="F121" s="71">
        <f>$D:$D/$C:$C*100</f>
        <v>93.6676344368083</v>
      </c>
      <c r="G121" s="68">
        <f>G73+G84+G90+G97+G104+G107+G109+G115+G119+G82+G83</f>
        <v>685928</v>
      </c>
      <c r="H121" s="71">
        <f>$D:$D/$G:$G*100</f>
        <v>105.7290998472143</v>
      </c>
      <c r="I121" s="68" t="e">
        <f>I73+I82+I83+I84+I90+I97+I104+I107+I109+I115+I119+I95</f>
        <v>#REF!</v>
      </c>
    </row>
    <row r="122" spans="1:9" ht="17.25" customHeight="1">
      <c r="A122" s="69" t="s">
        <v>56</v>
      </c>
      <c r="B122" s="68">
        <f>B71-B121</f>
        <v>-33376.589999999385</v>
      </c>
      <c r="C122" s="68">
        <f>C71-C121</f>
        <v>-14338.889999999781</v>
      </c>
      <c r="D122" s="68">
        <f>D71-D121</f>
        <v>33342.42999999982</v>
      </c>
      <c r="E122" s="68">
        <f>E71-E121</f>
        <v>1.7683910899538162</v>
      </c>
      <c r="F122" s="68"/>
      <c r="G122" s="68">
        <f>G71-G121</f>
        <v>47880.01000000001</v>
      </c>
      <c r="H122" s="68"/>
      <c r="I122" s="68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8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72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72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72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2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2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2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5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2023-03-27T04:51:50Z</cp:lastPrinted>
  <dcterms:created xsi:type="dcterms:W3CDTF">2010-09-10T01:16:58Z</dcterms:created>
  <dcterms:modified xsi:type="dcterms:W3CDTF">2023-03-29T08:05:58Z</dcterms:modified>
  <cp:category/>
  <cp:version/>
  <cp:contentType/>
  <cp:contentStatus/>
</cp:coreProperties>
</file>